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updateLinks="never"/>
  <mc:AlternateContent xmlns:mc="http://schemas.openxmlformats.org/markup-compatibility/2006">
    <mc:Choice Requires="x15">
      <x15ac:absPath xmlns:x15ac="http://schemas.microsoft.com/office/spreadsheetml/2010/11/ac" url="I:\A - RESOURCES\Tools (SORT, audit tools, recommendation check lists)\Audit tools\2024 Endometriosis\"/>
    </mc:Choice>
  </mc:AlternateContent>
  <xr:revisionPtr revIDLastSave="0" documentId="13_ncr:1_{CDC2574F-5AF6-4352-817A-D24D92442BCC}" xr6:coauthVersionLast="47" xr6:coauthVersionMax="47" xr10:uidLastSave="{00000000-0000-0000-0000-000000000000}"/>
  <bookViews>
    <workbookView xWindow="-120" yWindow="-120" windowWidth="20730" windowHeight="11160" xr2:uid="{00000000-000D-0000-FFFF-FFFF00000000}"/>
  </bookViews>
  <sheets>
    <sheet name="Introduction" sheetId="2" r:id="rId1"/>
    <sheet name="Instructions" sheetId="3" r:id="rId2"/>
    <sheet name="Audit Tool" sheetId="6" r:id="rId3"/>
    <sheet name="Links" sheetId="9" r:id="rId4"/>
    <sheet name="Summary" sheetId="1" r:id="rId5"/>
    <sheet name="Recommendations" sheetId="4" r:id="rId6"/>
    <sheet name="Sheet7" sheetId="8" state="hidden" r:id="rId7"/>
    <sheet name="answer_sheet" sheetId="5" state="hidden" r:id="rId8"/>
  </sheets>
  <externalReferences>
    <externalReference r:id="rId9"/>
  </externalReferences>
  <definedNames>
    <definedName name="Answer1" localSheetId="6">Sheet7!$A$4:$A$5</definedName>
    <definedName name="Answer1">answer_sheet!$A$2:$A$2</definedName>
    <definedName name="Answer10">Sheet7!$H$21:$H$23</definedName>
    <definedName name="Answer11">Sheet7!$I$21:$I$23</definedName>
    <definedName name="Answer12">Sheet7!$K$17:$K$21</definedName>
    <definedName name="Answer13">Sheet7!#REF!</definedName>
    <definedName name="Answer14">Sheet7!#REF!</definedName>
    <definedName name="Answer2" localSheetId="6">Sheet7!$C$16:$C$18</definedName>
    <definedName name="Answer2">'[1]answer sheet'!$A$3:$A$5</definedName>
    <definedName name="Answer3" localSheetId="6">Sheet7!$E$16:$E$18</definedName>
    <definedName name="Answer3">answer_sheet!$C$2:$C$3</definedName>
    <definedName name="Answer3a">'[1]answer sheet'!#REF!</definedName>
    <definedName name="Answer4">Sheet7!$G$4:$G$5</definedName>
    <definedName name="Answer5">Sheet7!$I$11:$I$16</definedName>
    <definedName name="Answer6">Sheet7!$K$4:$K$11</definedName>
    <definedName name="Answer7">Sheet7!$A$21:$A$24</definedName>
    <definedName name="Answer8">Sheet7!$C$21:$C$24</definedName>
    <definedName name="Answer9">Sheet7!$F$21:$F$23</definedName>
    <definedName name="Asnwer10" localSheetId="6">#REF!</definedName>
    <definedName name="Asnwer10">#REF!</definedName>
    <definedName name="OLE_LINK3" localSheetId="5">Recommendations!#REF!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9" i="6" l="1"/>
  <c r="X9" i="6"/>
  <c r="Y9" i="6"/>
  <c r="Z9" i="6"/>
  <c r="AA9" i="6"/>
  <c r="AB9" i="6"/>
  <c r="W10" i="6"/>
  <c r="X10" i="6"/>
  <c r="Y10" i="6"/>
  <c r="Z10" i="6"/>
  <c r="AA10" i="6"/>
  <c r="AB10" i="6"/>
  <c r="W11" i="6"/>
  <c r="X11" i="6"/>
  <c r="Y11" i="6"/>
  <c r="Z11" i="6"/>
  <c r="AA11" i="6"/>
  <c r="AB11" i="6"/>
  <c r="W12" i="6"/>
  <c r="X12" i="6"/>
  <c r="Y12" i="6"/>
  <c r="Z12" i="6"/>
  <c r="AA12" i="6"/>
  <c r="AB12" i="6"/>
  <c r="W13" i="6"/>
  <c r="X13" i="6"/>
  <c r="Y13" i="6"/>
  <c r="Z13" i="6"/>
  <c r="AA13" i="6"/>
  <c r="AB13" i="6"/>
  <c r="W14" i="6"/>
  <c r="X14" i="6"/>
  <c r="Y14" i="6"/>
  <c r="Z14" i="6"/>
  <c r="AA14" i="6"/>
  <c r="AB14" i="6"/>
  <c r="W15" i="6"/>
  <c r="X15" i="6"/>
  <c r="Y15" i="6"/>
  <c r="Z15" i="6"/>
  <c r="AA15" i="6"/>
  <c r="AB15" i="6"/>
  <c r="W16" i="6"/>
  <c r="X16" i="6"/>
  <c r="Y16" i="6"/>
  <c r="Z16" i="6"/>
  <c r="AA16" i="6"/>
  <c r="AB16" i="6"/>
  <c r="W17" i="6"/>
  <c r="X17" i="6"/>
  <c r="Y17" i="6"/>
  <c r="Z17" i="6"/>
  <c r="AA17" i="6"/>
  <c r="AB17" i="6"/>
  <c r="AB8" i="6"/>
  <c r="AA8" i="6"/>
  <c r="AA24" i="6" s="1"/>
  <c r="Z8" i="6"/>
  <c r="Y8" i="6"/>
  <c r="X8" i="6"/>
  <c r="W8" i="6"/>
  <c r="K28" i="6"/>
  <c r="K25" i="6"/>
  <c r="K24" i="6"/>
  <c r="K21" i="6"/>
  <c r="K19" i="6"/>
  <c r="P8" i="6"/>
  <c r="P9" i="6"/>
  <c r="P10" i="6"/>
  <c r="P11" i="6"/>
  <c r="P12" i="6"/>
  <c r="P13" i="6"/>
  <c r="P14" i="6"/>
  <c r="P15" i="6"/>
  <c r="P16" i="6"/>
  <c r="P17" i="6"/>
  <c r="AJ8" i="6" a="1"/>
  <c r="AJ8" i="6" s="1"/>
  <c r="AJ9" i="6" a="1"/>
  <c r="AJ9" i="6" s="1"/>
  <c r="AJ10" i="6" a="1"/>
  <c r="AJ10" i="6" s="1"/>
  <c r="AJ11" i="6" a="1"/>
  <c r="AJ11" i="6" s="1"/>
  <c r="AJ12" i="6" a="1"/>
  <c r="AJ12" i="6" s="1"/>
  <c r="AJ13" i="6" a="1"/>
  <c r="AJ13" i="6" s="1"/>
  <c r="AJ14" i="6" a="1"/>
  <c r="AJ14" i="6" s="1"/>
  <c r="AJ15" i="6" a="1"/>
  <c r="AJ15" i="6" s="1"/>
  <c r="AJ16" i="6" a="1"/>
  <c r="AJ16" i="6" s="1"/>
  <c r="AJ17" i="6" a="1"/>
  <c r="AJ17" i="6" s="1"/>
  <c r="M9" i="6" a="1"/>
  <c r="M9" i="6" s="1"/>
  <c r="M10" i="6" a="1"/>
  <c r="M10" i="6" s="1"/>
  <c r="M11" i="6" a="1"/>
  <c r="M11" i="6" s="1"/>
  <c r="M12" i="6" a="1"/>
  <c r="M12" i="6" s="1"/>
  <c r="M13" i="6" a="1"/>
  <c r="M13" i="6" s="1"/>
  <c r="M14" i="6" a="1"/>
  <c r="M14" i="6" s="1"/>
  <c r="M15" i="6" a="1"/>
  <c r="M15" i="6" s="1"/>
  <c r="M16" i="6" a="1"/>
  <c r="M16" i="6" s="1"/>
  <c r="M17" i="6" a="1"/>
  <c r="M17" i="6" s="1"/>
  <c r="M8" i="6" a="1"/>
  <c r="M8" i="6" s="1"/>
  <c r="AN24" i="6"/>
  <c r="AM24" i="6"/>
  <c r="AL24" i="6"/>
  <c r="AK24" i="6"/>
  <c r="AI24" i="6"/>
  <c r="AH24" i="6"/>
  <c r="AG24" i="6"/>
  <c r="AF24" i="6"/>
  <c r="AE24" i="6"/>
  <c r="AD24" i="6"/>
  <c r="AC24" i="6"/>
  <c r="V24" i="6"/>
  <c r="U24" i="6"/>
  <c r="T24" i="6"/>
  <c r="S24" i="6"/>
  <c r="R24" i="6"/>
  <c r="Q24" i="6"/>
  <c r="O24" i="6"/>
  <c r="N24" i="6"/>
  <c r="J24" i="6"/>
  <c r="I24" i="6"/>
  <c r="G24" i="6"/>
  <c r="H8" i="6"/>
  <c r="H9" i="6"/>
  <c r="H10" i="6"/>
  <c r="H11" i="6"/>
  <c r="H12" i="6"/>
  <c r="H13" i="6"/>
  <c r="H14" i="6"/>
  <c r="H15" i="6"/>
  <c r="H16" i="6"/>
  <c r="H17" i="6"/>
  <c r="W24" i="6"/>
  <c r="H24" i="6" l="1"/>
  <c r="X24" i="6"/>
  <c r="AB24" i="6"/>
  <c r="AB29" i="6" s="1"/>
  <c r="Y24" i="6"/>
  <c r="Y29" i="6" s="1"/>
  <c r="Z24" i="6"/>
  <c r="Z29" i="6" s="1"/>
  <c r="P24" i="6"/>
  <c r="K23" i="6"/>
  <c r="K20" i="6" s="1"/>
  <c r="K22" i="6"/>
  <c r="K26" i="6"/>
  <c r="K29" i="6"/>
  <c r="AJ24" i="6"/>
  <c r="AJ29" i="6" s="1"/>
  <c r="M24" i="6"/>
  <c r="AM19" i="6"/>
  <c r="AN19" i="6"/>
  <c r="AM21" i="6"/>
  <c r="AN21" i="6"/>
  <c r="AN29" i="6"/>
  <c r="AM25" i="6"/>
  <c r="AN25" i="6"/>
  <c r="AM28" i="6"/>
  <c r="AN28" i="6"/>
  <c r="H19" i="6"/>
  <c r="I19" i="6"/>
  <c r="J19" i="6"/>
  <c r="M19" i="6"/>
  <c r="N19" i="6"/>
  <c r="O19" i="6"/>
  <c r="P19" i="6"/>
  <c r="Q19" i="6"/>
  <c r="R19" i="6"/>
  <c r="S19" i="6"/>
  <c r="T19" i="6"/>
  <c r="U19" i="6"/>
  <c r="V19" i="6"/>
  <c r="W19" i="6"/>
  <c r="X19" i="6"/>
  <c r="Y19" i="6"/>
  <c r="Z19" i="6"/>
  <c r="AA19" i="6"/>
  <c r="AB19" i="6"/>
  <c r="AC19" i="6"/>
  <c r="AD19" i="6"/>
  <c r="AE19" i="6"/>
  <c r="AF19" i="6"/>
  <c r="AG19" i="6"/>
  <c r="AH19" i="6"/>
  <c r="AI19" i="6"/>
  <c r="AJ19" i="6"/>
  <c r="AK19" i="6"/>
  <c r="AL19" i="6"/>
  <c r="H21" i="6"/>
  <c r="I21" i="6"/>
  <c r="J21" i="6"/>
  <c r="M21" i="6"/>
  <c r="N21" i="6"/>
  <c r="O21" i="6"/>
  <c r="P21" i="6"/>
  <c r="Q21" i="6"/>
  <c r="R21" i="6"/>
  <c r="R23" i="6" s="1"/>
  <c r="R20" i="6" s="1"/>
  <c r="S21" i="6"/>
  <c r="T21" i="6"/>
  <c r="U21" i="6"/>
  <c r="V21" i="6"/>
  <c r="W21" i="6"/>
  <c r="X21" i="6"/>
  <c r="Y21" i="6"/>
  <c r="Z21" i="6"/>
  <c r="AA21" i="6"/>
  <c r="AB21" i="6"/>
  <c r="AC21" i="6"/>
  <c r="AD21" i="6"/>
  <c r="AD23" i="6" s="1"/>
  <c r="AD20" i="6" s="1"/>
  <c r="AE21" i="6"/>
  <c r="AF21" i="6"/>
  <c r="AG21" i="6"/>
  <c r="AH21" i="6"/>
  <c r="AI21" i="6"/>
  <c r="AJ21" i="6"/>
  <c r="AK21" i="6"/>
  <c r="AL21" i="6"/>
  <c r="AL23" i="6" s="1"/>
  <c r="AL20" i="6" s="1"/>
  <c r="H29" i="6"/>
  <c r="I29" i="6"/>
  <c r="J29" i="6"/>
  <c r="O29" i="6"/>
  <c r="P29" i="6"/>
  <c r="Q29" i="6"/>
  <c r="R29" i="6"/>
  <c r="S29" i="6"/>
  <c r="T29" i="6"/>
  <c r="U29" i="6"/>
  <c r="W29" i="6"/>
  <c r="X29" i="6"/>
  <c r="AA29" i="6"/>
  <c r="AD29" i="6"/>
  <c r="AE29" i="6"/>
  <c r="AF29" i="6"/>
  <c r="AH29" i="6"/>
  <c r="AI29" i="6"/>
  <c r="H25" i="6"/>
  <c r="I25" i="6"/>
  <c r="J25" i="6"/>
  <c r="M25" i="6"/>
  <c r="N25" i="6"/>
  <c r="O25" i="6"/>
  <c r="P25" i="6"/>
  <c r="Q25" i="6"/>
  <c r="R25" i="6"/>
  <c r="S25" i="6"/>
  <c r="T25" i="6"/>
  <c r="U25" i="6"/>
  <c r="V25" i="6"/>
  <c r="W25" i="6"/>
  <c r="X25" i="6"/>
  <c r="Y25" i="6"/>
  <c r="Z25" i="6"/>
  <c r="AA25" i="6"/>
  <c r="AB25" i="6"/>
  <c r="AC25" i="6"/>
  <c r="AD25" i="6"/>
  <c r="AE25" i="6"/>
  <c r="AF25" i="6"/>
  <c r="AG25" i="6"/>
  <c r="AH25" i="6"/>
  <c r="AI25" i="6"/>
  <c r="AJ25" i="6"/>
  <c r="AK25" i="6"/>
  <c r="AL25" i="6"/>
  <c r="AL26" i="6" s="1"/>
  <c r="H28" i="6"/>
  <c r="I28" i="6"/>
  <c r="J28" i="6"/>
  <c r="M28" i="6"/>
  <c r="N28" i="6"/>
  <c r="O28" i="6"/>
  <c r="P28" i="6"/>
  <c r="Q28" i="6"/>
  <c r="R28" i="6"/>
  <c r="S28" i="6"/>
  <c r="T28" i="6"/>
  <c r="U28" i="6"/>
  <c r="V28" i="6"/>
  <c r="W28" i="6"/>
  <c r="X28" i="6"/>
  <c r="Y28" i="6"/>
  <c r="Z28" i="6"/>
  <c r="AA28" i="6"/>
  <c r="AB28" i="6"/>
  <c r="AC28" i="6"/>
  <c r="AD28" i="6"/>
  <c r="AE28" i="6"/>
  <c r="AF28" i="6"/>
  <c r="AG28" i="6"/>
  <c r="AH28" i="6"/>
  <c r="AI28" i="6"/>
  <c r="AJ28" i="6"/>
  <c r="AK28" i="6"/>
  <c r="AL28" i="6"/>
  <c r="V29" i="6"/>
  <c r="AC29" i="6"/>
  <c r="AK29" i="6"/>
  <c r="AL29" i="6"/>
  <c r="G28" i="6"/>
  <c r="G25" i="6"/>
  <c r="G21" i="6"/>
  <c r="G19" i="6"/>
  <c r="AK23" i="6" l="1"/>
  <c r="AK20" i="6" s="1"/>
  <c r="AC26" i="6"/>
  <c r="AK26" i="6"/>
  <c r="AK30" i="6" s="1"/>
  <c r="M19" i="1" s="1"/>
  <c r="AC23" i="6"/>
  <c r="AC20" i="6" s="1"/>
  <c r="U23" i="6"/>
  <c r="U20" i="6" s="1"/>
  <c r="AC30" i="6"/>
  <c r="K24" i="1" s="1"/>
  <c r="AF23" i="6"/>
  <c r="AF20" i="6" s="1"/>
  <c r="AM23" i="6"/>
  <c r="AM20" i="6" s="1"/>
  <c r="K30" i="6"/>
  <c r="H17" i="1" s="1"/>
  <c r="AL30" i="6"/>
  <c r="N17" i="1" s="1"/>
  <c r="W17" i="1" s="1"/>
  <c r="AN26" i="6"/>
  <c r="AN23" i="6"/>
  <c r="AN22" i="6" s="1"/>
  <c r="AI26" i="6"/>
  <c r="AI23" i="6"/>
  <c r="AI20" i="6" s="1"/>
  <c r="V23" i="6"/>
  <c r="V20" i="6" s="1"/>
  <c r="V26" i="6"/>
  <c r="V30" i="6" s="1"/>
  <c r="K17" i="1" s="1"/>
  <c r="T17" i="1" s="1"/>
  <c r="AB23" i="6"/>
  <c r="AB20" i="6" s="1"/>
  <c r="X23" i="6"/>
  <c r="X20" i="6" s="1"/>
  <c r="W23" i="6"/>
  <c r="W20" i="6" s="1"/>
  <c r="U26" i="6"/>
  <c r="U30" i="6" s="1"/>
  <c r="J17" i="1" s="1"/>
  <c r="T23" i="6"/>
  <c r="T20" i="6" s="1"/>
  <c r="T26" i="6"/>
  <c r="S23" i="6"/>
  <c r="S20" i="6" s="1"/>
  <c r="S26" i="6"/>
  <c r="R26" i="6"/>
  <c r="R30" i="6" s="1"/>
  <c r="I21" i="1" s="1"/>
  <c r="AH26" i="6"/>
  <c r="AH23" i="6"/>
  <c r="AH20" i="6" s="1"/>
  <c r="AG23" i="6"/>
  <c r="AG20" i="6" s="1"/>
  <c r="AG26" i="6"/>
  <c r="AG30" i="6" s="1"/>
  <c r="L20" i="1" s="1"/>
  <c r="AG29" i="6"/>
  <c r="AF26" i="6"/>
  <c r="AF30" i="6" s="1"/>
  <c r="L19" i="1" s="1"/>
  <c r="AE23" i="6"/>
  <c r="AE20" i="6" s="1"/>
  <c r="AE26" i="6"/>
  <c r="AE30" i="6" s="1"/>
  <c r="L18" i="1" s="1"/>
  <c r="P23" i="6"/>
  <c r="P20" i="6" s="1"/>
  <c r="N23" i="6"/>
  <c r="N20" i="6" s="1"/>
  <c r="AD26" i="6"/>
  <c r="AD30" i="6" s="1"/>
  <c r="L17" i="1" s="1"/>
  <c r="U17" i="1" s="1"/>
  <c r="Q26" i="6"/>
  <c r="Q23" i="6"/>
  <c r="Q20" i="6" s="1"/>
  <c r="O26" i="6"/>
  <c r="I23" i="6"/>
  <c r="I20" i="6" s="1"/>
  <c r="P26" i="6"/>
  <c r="J26" i="6"/>
  <c r="H26" i="6"/>
  <c r="H30" i="6" s="1"/>
  <c r="O23" i="6"/>
  <c r="O20" i="6" s="1"/>
  <c r="N26" i="6"/>
  <c r="J23" i="6"/>
  <c r="J20" i="6" s="1"/>
  <c r="J30" i="6" s="1"/>
  <c r="G20" i="1" s="1"/>
  <c r="N29" i="6"/>
  <c r="I26" i="6"/>
  <c r="H23" i="6"/>
  <c r="H20" i="6" s="1"/>
  <c r="AJ26" i="6"/>
  <c r="AJ23" i="6"/>
  <c r="AJ20" i="6" s="1"/>
  <c r="Y26" i="6"/>
  <c r="AA23" i="6"/>
  <c r="AA22" i="6" s="1"/>
  <c r="X26" i="6"/>
  <c r="X30" i="6" s="1"/>
  <c r="K19" i="1" s="1"/>
  <c r="AA26" i="6"/>
  <c r="W26" i="6"/>
  <c r="W30" i="6" s="1"/>
  <c r="K18" i="1" s="1"/>
  <c r="Y23" i="6"/>
  <c r="Y20" i="6" s="1"/>
  <c r="Z26" i="6"/>
  <c r="AB26" i="6"/>
  <c r="AB30" i="6" s="1"/>
  <c r="K23" i="1" s="1"/>
  <c r="Z23" i="6"/>
  <c r="Z20" i="6" s="1"/>
  <c r="M26" i="6"/>
  <c r="M23" i="6"/>
  <c r="M20" i="6" s="1"/>
  <c r="M29" i="6"/>
  <c r="AM29" i="6"/>
  <c r="AM26" i="6"/>
  <c r="AM30" i="6" s="1"/>
  <c r="N18" i="1" s="1"/>
  <c r="AL22" i="6"/>
  <c r="AD22" i="6"/>
  <c r="R22" i="6"/>
  <c r="AK22" i="6"/>
  <c r="U22" i="6"/>
  <c r="G26" i="6"/>
  <c r="G23" i="6"/>
  <c r="G22" i="6" s="1"/>
  <c r="G29" i="6"/>
  <c r="S22" i="6" l="1"/>
  <c r="AC22" i="6"/>
  <c r="V22" i="6"/>
  <c r="AM22" i="6"/>
  <c r="AH30" i="6"/>
  <c r="L21" i="1" s="1"/>
  <c r="AF22" i="6"/>
  <c r="T30" i="6"/>
  <c r="I23" i="1" s="1"/>
  <c r="P30" i="6"/>
  <c r="AJ30" i="6"/>
  <c r="M18" i="1" s="1"/>
  <c r="AI30" i="6"/>
  <c r="M17" i="1" s="1"/>
  <c r="V17" i="1" s="1"/>
  <c r="Q30" i="6"/>
  <c r="I20" i="1" s="1"/>
  <c r="AN20" i="6"/>
  <c r="AN30" i="6" s="1"/>
  <c r="N19" i="1" s="1"/>
  <c r="AJ22" i="6"/>
  <c r="AI22" i="6"/>
  <c r="AB22" i="6"/>
  <c r="X22" i="6"/>
  <c r="W22" i="6"/>
  <c r="Y30" i="6"/>
  <c r="K20" i="1" s="1"/>
  <c r="T22" i="6"/>
  <c r="I30" i="6"/>
  <c r="G19" i="1" s="1"/>
  <c r="S30" i="6"/>
  <c r="I22" i="1" s="1"/>
  <c r="AH22" i="6"/>
  <c r="AG22" i="6"/>
  <c r="N22" i="6"/>
  <c r="P22" i="6"/>
  <c r="O30" i="6"/>
  <c r="N30" i="6"/>
  <c r="AE22" i="6"/>
  <c r="I22" i="6"/>
  <c r="Q22" i="6"/>
  <c r="O22" i="6"/>
  <c r="J22" i="6"/>
  <c r="M30" i="6"/>
  <c r="H18" i="1" s="1"/>
  <c r="H22" i="6"/>
  <c r="Z22" i="6"/>
  <c r="AA20" i="6"/>
  <c r="AA30" i="6"/>
  <c r="K22" i="1" s="1"/>
  <c r="Z30" i="6"/>
  <c r="K21" i="1" s="1"/>
  <c r="Y22" i="6"/>
  <c r="M22" i="6"/>
  <c r="G20" i="6"/>
  <c r="G30" i="6" s="1"/>
  <c r="G17" i="1" s="1"/>
  <c r="P17" i="1" s="1"/>
  <c r="Q17" i="1" l="1"/>
  <c r="I18" i="1"/>
  <c r="I19" i="1" l="1"/>
  <c r="I17" i="1"/>
  <c r="R17" i="1" s="1"/>
  <c r="G18" i="1" l="1"/>
  <c r="S1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<sst xmlns="http://schemas.openxmlformats.org/spreadsheetml/2006/main" count="334" uniqueCount="223">
  <si>
    <t>Instructions for completion</t>
  </si>
  <si>
    <t>This tool has been set up to be completed on 10 patients.</t>
  </si>
  <si>
    <r>
      <t xml:space="preserve">If the audit is undertaken on more than 10 patients, please add in additional rows by copying row 9 </t>
    </r>
    <r>
      <rPr>
        <b/>
        <sz val="11"/>
        <color theme="1"/>
        <rFont val="Calibri"/>
        <family val="2"/>
        <scheme val="minor"/>
      </rPr>
      <t>(before populated with patient data)</t>
    </r>
    <r>
      <rPr>
        <sz val="11"/>
        <color theme="1"/>
        <rFont val="Calibri"/>
        <family val="2"/>
        <scheme val="minor"/>
      </rPr>
      <t>, and inserting the copied cells above row 10.</t>
    </r>
  </si>
  <si>
    <t>Following these steps will ensure the formulas work correctly.</t>
  </si>
  <si>
    <r>
      <t xml:space="preserve">For date fields please insert using the </t>
    </r>
    <r>
      <rPr>
        <b/>
        <sz val="11"/>
        <color theme="1"/>
        <rFont val="Calibri"/>
        <family val="2"/>
        <scheme val="minor"/>
      </rPr>
      <t>dd/mm/yyyy</t>
    </r>
    <r>
      <rPr>
        <sz val="11"/>
        <color theme="1"/>
        <rFont val="Calibri"/>
        <family val="2"/>
        <scheme val="minor"/>
      </rPr>
      <t xml:space="preserve"> format; please insert times using the 24 hour clock (</t>
    </r>
    <r>
      <rPr>
        <b/>
        <sz val="11"/>
        <color theme="1"/>
        <rFont val="Calibri"/>
        <family val="2"/>
        <scheme val="minor"/>
      </rPr>
      <t>hh:mm</t>
    </r>
    <r>
      <rPr>
        <sz val="11"/>
        <color theme="1"/>
        <rFont val="Calibri"/>
        <family val="2"/>
        <scheme val="minor"/>
      </rPr>
      <t>)</t>
    </r>
  </si>
  <si>
    <t>RECOMMENDATIONS</t>
  </si>
  <si>
    <t>Answer3</t>
  </si>
  <si>
    <t>Yes</t>
  </si>
  <si>
    <t>Female</t>
  </si>
  <si>
    <t>No</t>
  </si>
  <si>
    <t>Patient 1</t>
  </si>
  <si>
    <t>Patient 2</t>
  </si>
  <si>
    <t>Patient 3</t>
  </si>
  <si>
    <t>Patient 4</t>
  </si>
  <si>
    <t>Patient 5</t>
  </si>
  <si>
    <t>Patient 6</t>
  </si>
  <si>
    <t>Patient 7</t>
  </si>
  <si>
    <t>Patient 8</t>
  </si>
  <si>
    <t>Patient 9</t>
  </si>
  <si>
    <t>Yes n</t>
  </si>
  <si>
    <t>Yes %</t>
  </si>
  <si>
    <t>No n</t>
  </si>
  <si>
    <t>No %</t>
  </si>
  <si>
    <t>Sub total</t>
  </si>
  <si>
    <t>Patient details</t>
  </si>
  <si>
    <t>Answer1_gender</t>
  </si>
  <si>
    <t>Answer2</t>
  </si>
  <si>
    <t>Not applicable</t>
  </si>
  <si>
    <t>Answer4</t>
  </si>
  <si>
    <t>Answer6</t>
  </si>
  <si>
    <t>Answer7</t>
  </si>
  <si>
    <t>Answer8</t>
  </si>
  <si>
    <t>Number of cases included in audit</t>
  </si>
  <si>
    <t>Question number</t>
  </si>
  <si>
    <t>Recommendation - Sub criteria questions (score)</t>
  </si>
  <si>
    <t>%</t>
  </si>
  <si>
    <t>Green</t>
  </si>
  <si>
    <t>Amber</t>
  </si>
  <si>
    <t>Average % of recommendation</t>
  </si>
  <si>
    <t>Red</t>
  </si>
  <si>
    <t>50-99</t>
  </si>
  <si>
    <t>0-49</t>
  </si>
  <si>
    <t>If the audit is undertaken on less than 10 patients, please delete the extra rows.</t>
  </si>
  <si>
    <t xml:space="preserve">Where a question answer is highlighted in red, this indicates this is an area of care where the recommendation (or the question assessing a recommendation) is not being met. The more answers that are highlighted in red, the more likely it is a recommendation is not being met. </t>
  </si>
  <si>
    <t>Answer1</t>
  </si>
  <si>
    <t>Answer5</t>
  </si>
  <si>
    <t xml:space="preserve">Male </t>
  </si>
  <si>
    <t>Answer9</t>
  </si>
  <si>
    <t>Answer10</t>
  </si>
  <si>
    <t>Answer11</t>
  </si>
  <si>
    <t>Established</t>
  </si>
  <si>
    <t>New</t>
  </si>
  <si>
    <t>Not applicable - established diagnosis of AHF</t>
  </si>
  <si>
    <t>N/A - the patient died</t>
  </si>
  <si>
    <t>Not documented</t>
  </si>
  <si>
    <t>N/A - too unstable for rehabilitation or patient died</t>
  </si>
  <si>
    <t>N/A - no escalation decision made</t>
  </si>
  <si>
    <t>N/A - no discharge summary sent</t>
  </si>
  <si>
    <t>THIS SHEET WILL BE HIDDEN</t>
  </si>
  <si>
    <t>Answer12</t>
  </si>
  <si>
    <t>Answer13</t>
  </si>
  <si>
    <t>N/A - established diagnosis of AHF or no echo done as patient died within 48 hours</t>
  </si>
  <si>
    <t>N/A - new diagnosis of AHF and patient died within 48 hours of admission</t>
  </si>
  <si>
    <t>N/A – no escalation decision made or initially made by a consultant</t>
  </si>
  <si>
    <t>N/A - no review as the patient died within 14 hours</t>
  </si>
  <si>
    <t>Report recommendation number</t>
  </si>
  <si>
    <t>Recommendation number in report</t>
  </si>
  <si>
    <t>No data</t>
  </si>
  <si>
    <t>Description</t>
  </si>
  <si>
    <t>Other</t>
  </si>
  <si>
    <t>NCEPOD does not ask for any of these data back.  It is for each Trust/Health Board to make a judgement as to whether they are meeting the recommendations.</t>
  </si>
  <si>
    <t>AUDIT TOOL WORKSHEET</t>
  </si>
  <si>
    <t>SUMMARY WORKSHEET</t>
  </si>
  <si>
    <t>This contains summary data on the extent to which each recommendation is met.</t>
  </si>
  <si>
    <t>RECOMMENDATIONS WORKSHEET</t>
  </si>
  <si>
    <t>This is given as a percentage, and is supplemented by a traffic light system (Green, Amber, and Red) and radar chart.</t>
  </si>
  <si>
    <t>For information on the recommendation to which each question assesses, please click on the         button in the Audit Tool worksheet. This will take you to the Recommendations worksheet. Please click on the Audit tool worksheet to return to the main audit tool section.</t>
  </si>
  <si>
    <t>For information on the recommendation to which each question assesses, please click on the         button</t>
  </si>
  <si>
    <t>RAG system (NCEPOD recommends these are set at the following limits, however these can be adapted by your Trust/Health Board where appropriate by amending the thresholds as required)</t>
  </si>
  <si>
    <t>Unknown</t>
  </si>
  <si>
    <t>Audit Toolkit</t>
  </si>
  <si>
    <t>Please complete as many questions which are applicable to the care of the patient.</t>
  </si>
  <si>
    <t>Recommendation 7</t>
  </si>
  <si>
    <t>5a</t>
  </si>
  <si>
    <t>Recommendation 4</t>
  </si>
  <si>
    <t>5b</t>
  </si>
  <si>
    <t>Recommendation 6</t>
  </si>
  <si>
    <t>N/A- no relevant physical health conditions</t>
  </si>
  <si>
    <t>Sub criteria scoring and average per Recommendation below</t>
  </si>
  <si>
    <t>Amending the tool to include more or fewer patients</t>
  </si>
  <si>
    <t>Insufficient data</t>
  </si>
  <si>
    <t>4a</t>
  </si>
  <si>
    <t>4b</t>
  </si>
  <si>
    <t>5c</t>
  </si>
  <si>
    <t>Preparing for adulthood</t>
  </si>
  <si>
    <t>Peri-transfer from child to adult health services</t>
  </si>
  <si>
    <t>Fully transferred from child to adult health services</t>
  </si>
  <si>
    <t>Yes - for all services</t>
  </si>
  <si>
    <t>Yes - for some services</t>
  </si>
  <si>
    <t>Recommendation - Sub criteria question number (reference)</t>
  </si>
  <si>
    <t>Answer14</t>
  </si>
  <si>
    <t>Admission details</t>
  </si>
  <si>
    <t>3a</t>
  </si>
  <si>
    <t>3b</t>
  </si>
  <si>
    <t>Date</t>
  </si>
  <si>
    <t>Time</t>
  </si>
  <si>
    <t>dd/mm/yyyy</t>
  </si>
  <si>
    <t>hh:mm (24 hour clock)</t>
  </si>
  <si>
    <t>Discharge details</t>
  </si>
  <si>
    <t>Answer15</t>
  </si>
  <si>
    <t>Answer16</t>
  </si>
  <si>
    <t>Answer17</t>
  </si>
  <si>
    <t>positive scoring</t>
  </si>
  <si>
    <t>(negative scoring but highlights room for improvement)</t>
  </si>
  <si>
    <t xml:space="preserve"> Yes - all aspects included</t>
  </si>
  <si>
    <t>Yes - some aspects included</t>
  </si>
  <si>
    <t>No - none of these aspects included</t>
  </si>
  <si>
    <t>(the chart will only populate once all questions for a particular Recommendation have been answered in the Audit Tool worksheet)</t>
  </si>
  <si>
    <t>Age (on day 1 of the hospital admission) – years</t>
  </si>
  <si>
    <t>Recommendation 8</t>
  </si>
  <si>
    <t>8a</t>
  </si>
  <si>
    <t>8b</t>
  </si>
  <si>
    <t>Answer18</t>
  </si>
  <si>
    <t>yes, non-smoker, yes, non-smoker, no</t>
  </si>
  <si>
    <t>No - patient declined</t>
  </si>
  <si>
    <t>Yes, smoker</t>
  </si>
  <si>
    <t>Yes, non-smoker</t>
  </si>
  <si>
    <t>Number of cases answered yes (overall yes percentage for radar chart in Summary worksheet)</t>
  </si>
  <si>
    <t>Endometriosis</t>
  </si>
  <si>
    <t>those assigned female at birth</t>
  </si>
  <si>
    <t>those assigned male at birth</t>
  </si>
  <si>
    <t>Patient Health Questionnaire (PHQ-9)</t>
  </si>
  <si>
    <t>Links</t>
  </si>
  <si>
    <t>Recommendation 5</t>
  </si>
  <si>
    <t>If YES, which of the following were recorded as being discussed with a surgeon before surgery:</t>
  </si>
  <si>
    <t>Surgical procedure: laparoscopic diagnosis/treatment of endometriosis</t>
  </si>
  <si>
    <t>Recommendation 9</t>
  </si>
  <si>
    <t>Is there evidence that the patient was given clear, written information at discharge following laparoscopic diagnosis/treatment of endometriosis which included the following:</t>
  </si>
  <si>
    <r>
      <t xml:space="preserve">Patient 10
</t>
    </r>
    <r>
      <rPr>
        <i/>
        <sz val="12"/>
        <color theme="1"/>
        <rFont val="Calibri"/>
        <family val="2"/>
        <scheme val="minor"/>
      </rPr>
      <t>(this tool has been set up for up to 10 patients. If inserting details of more patients, add rows above this row so that the formulae below are not affected)</t>
    </r>
  </si>
  <si>
    <t xml:space="preserve">Recommendation 10 </t>
  </si>
  <si>
    <t>Recommendation 11</t>
  </si>
  <si>
    <t>https://www.nice.org.uk/guidance/ng73</t>
  </si>
  <si>
    <t>NICE guidance NG73</t>
  </si>
  <si>
    <t xml:space="preserve">GAD7 Anxiety Test Questionnaire </t>
  </si>
  <si>
    <t>https://patient.info/doctor/generalised-anxiety-disorder-assessment-gad-7</t>
  </si>
  <si>
    <t>https://www.endometriosis-uk.org/</t>
  </si>
  <si>
    <t>10a</t>
  </si>
  <si>
    <t>10b</t>
  </si>
  <si>
    <t>16a</t>
  </si>
  <si>
    <t>16b</t>
  </si>
  <si>
    <t>16c</t>
  </si>
  <si>
    <t>16d</t>
  </si>
  <si>
    <t>16e</t>
  </si>
  <si>
    <t>16f</t>
  </si>
  <si>
    <t>16g</t>
  </si>
  <si>
    <t>23a</t>
  </si>
  <si>
    <t>23b</t>
  </si>
  <si>
    <t xml:space="preserve">Evidence in the electronic record/case notes </t>
  </si>
  <si>
    <r>
      <t xml:space="preserve">Thank you for downloading the toolkit for </t>
    </r>
    <r>
      <rPr>
        <i/>
        <sz val="11"/>
        <color theme="1"/>
        <rFont val="Calibri"/>
        <family val="2"/>
        <scheme val="minor"/>
      </rPr>
      <t>''</t>
    </r>
    <r>
      <rPr>
        <i/>
        <sz val="11"/>
        <color rgb="FFC00000"/>
        <rFont val="Calibri"/>
        <family val="2"/>
        <scheme val="minor"/>
      </rPr>
      <t>A Long and Painful Road.</t>
    </r>
    <r>
      <rPr>
        <i/>
        <sz val="11"/>
        <color theme="1"/>
        <rFont val="Calibri"/>
        <family val="2"/>
        <scheme val="minor"/>
      </rPr>
      <t xml:space="preserve">" </t>
    </r>
    <r>
      <rPr>
        <sz val="11"/>
        <color theme="1"/>
        <rFont val="Calibri"/>
        <family val="2"/>
        <scheme val="minor"/>
      </rPr>
      <t>We hope you find this useful.  If you have any feedback, please email us at info@ncepod.org.uk Please could you advise your local audit department if you plan to undertake this audit.  It is important that they are made aware of it for the benefit of demonstrating Trust/Health Board activity and also so that they are in a position to support you and endorse the activity for your benefit.</t>
    </r>
  </si>
  <si>
    <t>https://ncepod.org.uk/2024endometriosis.html</t>
  </si>
  <si>
    <r>
      <t xml:space="preserve">This data collection tool is made up of questions which can be used to assess how well your Trust/Health Board is meeting recommendations made in </t>
    </r>
    <r>
      <rPr>
        <i/>
        <sz val="11"/>
        <color theme="1"/>
        <rFont val="Calibri"/>
        <family val="2"/>
        <scheme val="minor"/>
      </rPr>
      <t>"</t>
    </r>
    <r>
      <rPr>
        <i/>
        <sz val="11"/>
        <color rgb="FFC00000"/>
        <rFont val="Calibri"/>
        <family val="2"/>
        <scheme val="minor"/>
      </rPr>
      <t>A Long and Painful Road.</t>
    </r>
    <r>
      <rPr>
        <i/>
        <sz val="11"/>
        <rFont val="Calibri"/>
        <family val="2"/>
        <scheme val="minor"/>
      </rPr>
      <t>"</t>
    </r>
  </si>
  <si>
    <t>https://www.who.int/tools/whoqol/whoqol-bref</t>
  </si>
  <si>
    <t>https://www.endometriosis-uk.org/sites/default/files/files/consultation_questionnaire%20v2.pdf</t>
  </si>
  <si>
    <t>https://patient.info/doctor/patient-health-questionnaire-phq-9</t>
  </si>
  <si>
    <r>
      <t xml:space="preserve">Before you begin, in order to fill this tool in properly </t>
    </r>
    <r>
      <rPr>
        <b/>
        <sz val="11"/>
        <color theme="1"/>
        <rFont val="Calibri"/>
        <family val="2"/>
        <scheme val="minor"/>
      </rPr>
      <t>you may need to enable macros</t>
    </r>
    <r>
      <rPr>
        <sz val="11"/>
        <color theme="1"/>
        <rFont val="Calibri"/>
        <family val="2"/>
        <scheme val="minor"/>
      </rPr>
      <t xml:space="preserve">. </t>
    </r>
    <r>
      <rPr>
        <b/>
        <sz val="11"/>
        <color theme="8"/>
        <rFont val="Calibri"/>
        <family val="2"/>
        <scheme val="minor"/>
      </rPr>
      <t xml:space="preserve">In Excel 365, for example, go to file -&gt; options -&gt; customise ribbon. You can add link to Show the Developer tab - Microsoft Support and Change macro security settings in Excel - Microsoft Support. The spreadsheet should now be functional. </t>
    </r>
    <r>
      <rPr>
        <sz val="11"/>
        <color theme="1"/>
        <rFont val="Calibri"/>
        <family val="2"/>
        <scheme val="minor"/>
      </rPr>
      <t xml:space="preserve">
In </t>
    </r>
    <r>
      <rPr>
        <b/>
        <sz val="11"/>
        <color rgb="FF0070C0"/>
        <rFont val="Calibri"/>
        <family val="2"/>
        <scheme val="minor"/>
      </rPr>
      <t>Excel 2013</t>
    </r>
    <r>
      <rPr>
        <sz val="11"/>
        <color theme="1"/>
        <rFont val="Calibri"/>
        <family val="2"/>
        <scheme val="minor"/>
      </rPr>
      <t xml:space="preserve">, please click on the </t>
    </r>
    <r>
      <rPr>
        <b/>
        <sz val="11"/>
        <color theme="1"/>
        <rFont val="Calibri"/>
        <family val="2"/>
        <scheme val="minor"/>
      </rPr>
      <t>Developer</t>
    </r>
    <r>
      <rPr>
        <sz val="11"/>
        <color theme="1"/>
        <rFont val="Calibri"/>
        <family val="2"/>
        <scheme val="minor"/>
      </rPr>
      <t xml:space="preserve"> tab on the top bar, and go to the </t>
    </r>
    <r>
      <rPr>
        <b/>
        <sz val="11"/>
        <color theme="1"/>
        <rFont val="Calibri"/>
        <family val="2"/>
        <scheme val="minor"/>
      </rPr>
      <t>Code</t>
    </r>
    <r>
      <rPr>
        <sz val="11"/>
        <color theme="1"/>
        <rFont val="Calibri"/>
        <family val="2"/>
        <scheme val="minor"/>
      </rPr>
      <t xml:space="preserve"> section (on the left-hand side) then to </t>
    </r>
    <r>
      <rPr>
        <b/>
        <sz val="11"/>
        <color theme="1"/>
        <rFont val="Calibri"/>
        <family val="2"/>
        <scheme val="minor"/>
      </rPr>
      <t>Macro Security</t>
    </r>
    <r>
      <rPr>
        <sz val="11"/>
        <color theme="1"/>
        <rFont val="Calibri"/>
        <family val="2"/>
        <scheme val="minor"/>
      </rPr>
      <t xml:space="preserve">.  In older Excel versions,  please click on the </t>
    </r>
    <r>
      <rPr>
        <b/>
        <sz val="11"/>
        <color theme="1"/>
        <rFont val="Calibri"/>
        <family val="2"/>
        <scheme val="minor"/>
      </rPr>
      <t>Options</t>
    </r>
    <r>
      <rPr>
        <sz val="11"/>
        <color theme="1"/>
        <rFont val="Calibri"/>
        <family val="2"/>
        <scheme val="minor"/>
      </rPr>
      <t xml:space="preserve"> button in the top left of the top menu bar of the workbook. In the dialogue box which opens click on </t>
    </r>
    <r>
      <rPr>
        <b/>
        <sz val="11"/>
        <color theme="1"/>
        <rFont val="Calibri"/>
        <family val="2"/>
        <scheme val="minor"/>
      </rPr>
      <t>enable macro</t>
    </r>
    <r>
      <rPr>
        <sz val="11"/>
        <color theme="1"/>
        <rFont val="Calibri"/>
        <family val="2"/>
        <scheme val="minor"/>
      </rPr>
      <t>s, ok.</t>
    </r>
  </si>
  <si>
    <t>https://www.eshre.eu/Guideline/Endometriosis</t>
  </si>
  <si>
    <t>European Society of Human Reproduction and Embryology (ESHRE) endometriosis guidelines</t>
  </si>
  <si>
    <t xml:space="preserve">Endometriosis Consultation_questionnaire v2.pdf </t>
  </si>
  <si>
    <t>Endometriosis UK</t>
  </si>
  <si>
    <r>
      <t xml:space="preserve">This toolkit can be used in conjunction with the Recommendation Checklist. </t>
    </r>
    <r>
      <rPr>
        <b/>
        <sz val="11"/>
        <color theme="4"/>
        <rFont val="Calibri"/>
        <family val="2"/>
        <scheme val="minor"/>
      </rPr>
      <t xml:space="preserve">Further implementation tools can be found by </t>
    </r>
    <r>
      <rPr>
        <sz val="11"/>
        <color theme="1"/>
        <rFont val="Calibri"/>
        <family val="2"/>
        <scheme val="minor"/>
      </rPr>
      <t>clicking on the adjacent report image or this link:</t>
    </r>
  </si>
  <si>
    <r>
      <t>WHOQOL-BREF</t>
    </r>
    <r>
      <rPr>
        <sz val="11"/>
        <color rgb="FF3C4245"/>
        <rFont val="Calibri"/>
        <family val="2"/>
        <scheme val="minor"/>
      </rPr>
      <t>/</t>
    </r>
    <r>
      <rPr>
        <sz val="11"/>
        <color theme="1"/>
        <rFont val="Calibri"/>
        <family val="2"/>
        <scheme val="minor"/>
      </rPr>
      <t>WHOQOL-100</t>
    </r>
  </si>
  <si>
    <t>Quality of Life</t>
  </si>
  <si>
    <t>Report Recommendations</t>
  </si>
  <si>
    <r>
      <t>In the Audit Tool worksheet, there are questions relating to whether there is evidence that an event occurred. 
If there is no evidence of an event occurring and that part of the electronic record/case note is not missing, then answer "</t>
    </r>
    <r>
      <rPr>
        <b/>
        <sz val="11"/>
        <color rgb="FFC00000"/>
        <rFont val="Calibri"/>
        <family val="2"/>
        <scheme val="minor"/>
      </rPr>
      <t>No</t>
    </r>
    <r>
      <rPr>
        <sz val="11"/>
        <color theme="1"/>
        <rFont val="Calibri"/>
        <family val="2"/>
        <scheme val="minor"/>
      </rPr>
      <t>". 
If there is no evidence of an event occurring because that part of the electronic record/case note is missing , then select the "</t>
    </r>
    <r>
      <rPr>
        <b/>
        <sz val="11"/>
        <color rgb="FFC00000"/>
        <rFont val="Calibri"/>
        <family val="2"/>
        <scheme val="minor"/>
      </rPr>
      <t>Insufficient Data</t>
    </r>
    <r>
      <rPr>
        <sz val="11"/>
        <color theme="1"/>
        <rFont val="Calibri"/>
        <family val="2"/>
        <scheme val="minor"/>
      </rPr>
      <t>" answer in the drop down box (it will not form part of the scoring in the audit tool)</t>
    </r>
  </si>
  <si>
    <t>Answer7a</t>
  </si>
  <si>
    <t>Answer7b</t>
  </si>
  <si>
    <t>Admission/discharge details (diagnostic laparoscopy/treatment of endometriosis)</t>
  </si>
  <si>
    <r>
      <t xml:space="preserve">Ask patients with endometriosis about the effects it has over and above physical symptoms, including its impact on their daily life and refer them as needed to support services (e.g. psychology/pain services), at all stages of the pathway)).
</t>
    </r>
    <r>
      <rPr>
        <b/>
        <i/>
        <sz val="12"/>
        <color rgb="FF1A878A"/>
        <rFont val="Calibri"/>
        <family val="2"/>
        <scheme val="minor"/>
      </rPr>
      <t xml:space="preserve">Primary audiences: </t>
    </r>
    <r>
      <rPr>
        <sz val="12"/>
        <color theme="1"/>
        <rFont val="Calibri"/>
        <family val="2"/>
        <scheme val="minor"/>
      </rPr>
      <t xml:space="preserve">Healthcare professionals in primary care and secondary care
</t>
    </r>
    <r>
      <rPr>
        <b/>
        <i/>
        <sz val="12"/>
        <color rgb="FF1A878A"/>
        <rFont val="Calibri"/>
        <family val="2"/>
        <scheme val="minor"/>
      </rPr>
      <t>Supported by:</t>
    </r>
    <r>
      <rPr>
        <sz val="12"/>
        <color theme="1"/>
        <rFont val="Calibri"/>
        <family val="2"/>
        <scheme val="minor"/>
      </rPr>
      <t xml:space="preserve"> NHS England, Welsh Government, Northern Ireland Department of Health</t>
    </r>
  </si>
  <si>
    <r>
      <t xml:space="preserve">Provide patients with clear, written information as part of the process that allows the patient to give informed consent for the laparoscopic diagnosis/treatment of endometriosis. This should form the basis of a documented discussion with the surgeon before the day of surgery. Include: a.What the procedure involves 
b. The purpose of the procedure e.g. to diagnose, stage, treat the symptoms of endometriosis, or a combination of these 
c. What the patient’s expectations are 
d. The possible effects on endometriosis symptoms 
e. Risks, benefits and limitations 
f. The need for further laparoscopic/open surgery for recurrent endometriosis or if complications arise. 
This is consistent with </t>
    </r>
    <r>
      <rPr>
        <b/>
        <sz val="12"/>
        <color rgb="FF1A878A"/>
        <rFont val="Calibri"/>
        <family val="2"/>
        <scheme val="minor"/>
      </rPr>
      <t>*NICE guideline NG73</t>
    </r>
    <r>
      <rPr>
        <sz val="12"/>
        <color theme="1"/>
        <rFont val="Calibri"/>
        <family val="2"/>
        <scheme val="minor"/>
      </rPr>
      <t xml:space="preserve">. 
</t>
    </r>
    <r>
      <rPr>
        <b/>
        <i/>
        <sz val="12"/>
        <color rgb="FF1A878A"/>
        <rFont val="Calibri"/>
        <family val="2"/>
        <scheme val="minor"/>
      </rPr>
      <t>Primary audiences:</t>
    </r>
    <r>
      <rPr>
        <i/>
        <sz val="12"/>
        <color theme="1"/>
        <rFont val="Calibri"/>
        <family val="2"/>
        <scheme val="minor"/>
      </rPr>
      <t xml:space="preserve"> Consultant surgeons, including gynecology, urology, colorectal, and general surgeons
</t>
    </r>
    <r>
      <rPr>
        <b/>
        <i/>
        <sz val="12"/>
        <color rgb="FF1A878A"/>
        <rFont val="Calibri"/>
        <family val="2"/>
        <scheme val="minor"/>
      </rPr>
      <t>Supported by:</t>
    </r>
    <r>
      <rPr>
        <i/>
        <sz val="12"/>
        <color theme="1"/>
        <rFont val="Calibri"/>
        <family val="2"/>
        <scheme val="minor"/>
      </rPr>
      <t xml:space="preserve"> Medical Directors, Clinical Directors, and Clinical Audit/Quality Improvement departments</t>
    </r>
  </si>
  <si>
    <r>
      <t xml:space="preserve">Provide patients with clear, written information at discharge following laparoscopic diagnosis/treatment of endometriosis, including who to contact and how to initiate direct access back into the endometriosis care pathway. 
a. Who to contact if they have any concerns, e.g. GP, endometriosis clinical nurse specialists, consultant
b. The follow-up plan and ongoing management of the endometriosis 
c. The option of patient-initiated follow-up 
d. Types and dosages of medication they are on at discharge, including analgesia and hormone therapy 
e. The consideration of bone health for people with endometriosis on long-term hormonal medication, including nutrition, weight-bearing exercise and alcohol intake 
</t>
    </r>
    <r>
      <rPr>
        <b/>
        <i/>
        <sz val="12"/>
        <color rgb="FF1A878A"/>
        <rFont val="Calibri"/>
        <family val="2"/>
        <scheme val="minor"/>
      </rPr>
      <t xml:space="preserve">Primary audiences: </t>
    </r>
    <r>
      <rPr>
        <i/>
        <sz val="12"/>
        <color rgb="FF000000"/>
        <rFont val="Calibri"/>
        <family val="2"/>
        <scheme val="minor"/>
      </rPr>
      <t xml:space="preserve"> All healthcare professionals who care for patients with endometriosis 
</t>
    </r>
    <r>
      <rPr>
        <b/>
        <i/>
        <sz val="12"/>
        <color rgb="FF1A878A"/>
        <rFont val="Calibri"/>
        <family val="2"/>
        <scheme val="minor"/>
      </rPr>
      <t xml:space="preserve">Supported by: </t>
    </r>
    <r>
      <rPr>
        <i/>
        <sz val="12"/>
        <color theme="1"/>
        <rFont val="Calibri"/>
        <family val="2"/>
        <scheme val="minor"/>
      </rPr>
      <t>Medical Directors, Clinical Directors, and Clinical Audit/Quality Improvement departments</t>
    </r>
  </si>
  <si>
    <r>
      <t xml:space="preserve">Formalise a care pathway for patients with or suspected to have endometriosis. This pathway should include implementation of </t>
    </r>
    <r>
      <rPr>
        <sz val="12"/>
        <color rgb="FF008080"/>
        <rFont val="Calibri"/>
        <family val="2"/>
        <scheme val="minor"/>
      </rPr>
      <t>*NICE guideline NG73</t>
    </r>
    <r>
      <rPr>
        <sz val="12"/>
        <color theme="1"/>
        <rFont val="Calibri"/>
        <family val="2"/>
        <scheme val="minor"/>
      </rPr>
      <t xml:space="preserve">, the </t>
    </r>
    <r>
      <rPr>
        <sz val="12"/>
        <color rgb="FF008080"/>
        <rFont val="Calibri"/>
        <family val="2"/>
        <scheme val="minor"/>
      </rPr>
      <t>European Society of Human Reproduction and Embryology (ESHRE) endometriosis guidelines</t>
    </r>
    <r>
      <rPr>
        <sz val="12"/>
        <color theme="1"/>
        <rFont val="Calibri"/>
        <family val="2"/>
        <scheme val="minor"/>
      </rPr>
      <t xml:space="preserve">, as well as the recommendations from this report.
</t>
    </r>
    <r>
      <rPr>
        <b/>
        <i/>
        <sz val="12"/>
        <color rgb="FF1A878A"/>
        <rFont val="Calibri"/>
        <family val="2"/>
        <scheme val="minor"/>
      </rPr>
      <t xml:space="preserve">Primary audiences national: </t>
    </r>
    <r>
      <rPr>
        <i/>
        <sz val="12"/>
        <color theme="1"/>
        <rFont val="Calibri"/>
        <family val="2"/>
        <scheme val="minor"/>
      </rPr>
      <t xml:space="preserve">Royal College of Obstetricians and Gynaecologists, Royal College of General Practitioners, Royal College of Surgeons, Royal College of Emergency Medicine, Royal College of Nursing, Royal College of Paediatrics and Child Health, Society for Acute Medicine, British Society for Gynaecological Endoscopy, British medical ultrasound society, Pelvic Obstetric and Gynaecological Physiotherapy
</t>
    </r>
    <r>
      <rPr>
        <b/>
        <i/>
        <sz val="12"/>
        <color rgb="FF1A878A"/>
        <rFont val="Calibri"/>
        <family val="2"/>
        <scheme val="minor"/>
      </rPr>
      <t>Primary audiences local:</t>
    </r>
    <r>
      <rPr>
        <i/>
        <sz val="12"/>
        <color theme="1"/>
        <rFont val="Calibri"/>
        <family val="2"/>
        <scheme val="minor"/>
      </rPr>
      <t xml:space="preserve"> Medical Directors, Clinical Directors, and Clinical Audit/Quality Improvement departments
</t>
    </r>
    <r>
      <rPr>
        <b/>
        <i/>
        <sz val="12"/>
        <color rgb="FF1A878A"/>
        <rFont val="Calibri"/>
        <family val="2"/>
        <scheme val="minor"/>
      </rPr>
      <t xml:space="preserve">
Supported by:</t>
    </r>
    <r>
      <rPr>
        <sz val="12"/>
        <color rgb="FF008080"/>
        <rFont val="Calibri"/>
        <family val="2"/>
        <scheme val="minor"/>
      </rPr>
      <t xml:space="preserve"> </t>
    </r>
    <r>
      <rPr>
        <i/>
        <sz val="12"/>
        <color theme="1"/>
        <rFont val="Calibri"/>
        <family val="2"/>
        <scheme val="minor"/>
      </rPr>
      <t xml:space="preserve">NHS England, Welsh Government, Northern Ireland Department of Health
</t>
    </r>
  </si>
  <si>
    <r>
      <t xml:space="preserve">Use interactions between patients with endometriosis and prescribing healthcare professionals to undertake a medication review.
</t>
    </r>
    <r>
      <rPr>
        <b/>
        <i/>
        <sz val="12"/>
        <color rgb="FF1A878A"/>
        <rFont val="Calibri"/>
        <family val="2"/>
        <scheme val="minor"/>
      </rPr>
      <t xml:space="preserve">Primary audiences: </t>
    </r>
    <r>
      <rPr>
        <i/>
        <sz val="12"/>
        <color rgb="FF000000"/>
        <rFont val="Calibri"/>
        <family val="2"/>
        <scheme val="minor"/>
      </rPr>
      <t xml:space="preserve">All healthcare professionals, including pharmacists, who care for patients with endometriosis
</t>
    </r>
    <r>
      <rPr>
        <b/>
        <i/>
        <sz val="12"/>
        <color rgb="FF1A878A"/>
        <rFont val="Calibri"/>
        <family val="2"/>
        <scheme val="minor"/>
      </rPr>
      <t xml:space="preserve">Supported by: </t>
    </r>
    <r>
      <rPr>
        <i/>
        <sz val="12"/>
        <color rgb="FF000000"/>
        <rFont val="Calibri"/>
        <family val="2"/>
        <scheme val="minor"/>
      </rPr>
      <t>Medical Directors, Clinical Directors, and Clinical Audit/Quality Improvement departments</t>
    </r>
  </si>
  <si>
    <r>
      <t xml:space="preserve">Manage pain effectively for patients who have endometriosis: 
a. Set a low threshold for the prescription of analgesia 
b. Set a low threshold for hormonal treatment which may improve pain as well as other symptoms – while always considering fertility intentions 
c. Refer to pain management services as needed 
d. In parallel, refer patients for non-medical pain management e.g. physiotherapy
</t>
    </r>
    <r>
      <rPr>
        <b/>
        <i/>
        <sz val="12"/>
        <color rgb="FF1A878A"/>
        <rFont val="Calibri"/>
        <family val="2"/>
        <scheme val="minor"/>
      </rPr>
      <t>Primary audiences:</t>
    </r>
    <r>
      <rPr>
        <b/>
        <i/>
        <sz val="12"/>
        <color theme="1"/>
        <rFont val="Calibri"/>
        <family val="2"/>
        <scheme val="minor"/>
      </rPr>
      <t xml:space="preserve"> </t>
    </r>
    <r>
      <rPr>
        <i/>
        <sz val="12"/>
        <color theme="1"/>
        <rFont val="Calibri"/>
        <family val="2"/>
        <scheme val="minor"/>
      </rPr>
      <t xml:space="preserve">All healthcare professionals in primary, secondary, and specialist care who are in contact with people who have endometriosis </t>
    </r>
    <r>
      <rPr>
        <b/>
        <i/>
        <sz val="12"/>
        <color rgb="FF1A878A"/>
        <rFont val="Calibri"/>
        <family val="2"/>
        <scheme val="minor"/>
      </rPr>
      <t>Supported by:</t>
    </r>
    <r>
      <rPr>
        <i/>
        <sz val="12"/>
        <color theme="1"/>
        <rFont val="Calibri"/>
        <family val="2"/>
        <scheme val="minor"/>
      </rPr>
      <t xml:space="preserve"> Royal College of General Practitioners</t>
    </r>
  </si>
  <si>
    <r>
      <t xml:space="preserve">Ensure multidisciplinary teams/clinical networks are set up and utilised across all healthcare settings to help agree treatment plans and support women with confirmed endometriosis. Input from specialties should be proportionate to the patient’s needs.
</t>
    </r>
    <r>
      <rPr>
        <b/>
        <i/>
        <sz val="12"/>
        <color rgb="FF1A878A"/>
        <rFont val="Calibri"/>
        <family val="2"/>
        <scheme val="minor"/>
      </rPr>
      <t xml:space="preserve">Primary audiences: </t>
    </r>
    <r>
      <rPr>
        <i/>
        <sz val="12"/>
        <color rgb="FF000000"/>
        <rFont val="Calibri"/>
        <family val="2"/>
        <scheme val="minor"/>
      </rPr>
      <t xml:space="preserve">Integrated care boards, Commissioners, Clinical Directors and Executive Boards.
</t>
    </r>
    <r>
      <rPr>
        <b/>
        <i/>
        <sz val="12"/>
        <color rgb="FF1A878A"/>
        <rFont val="Calibri"/>
        <family val="2"/>
        <scheme val="minor"/>
      </rPr>
      <t>Supported by:</t>
    </r>
    <r>
      <rPr>
        <b/>
        <i/>
        <sz val="12"/>
        <color rgb="FF008080"/>
        <rFont val="Calibri"/>
        <family val="2"/>
        <scheme val="minor"/>
      </rPr>
      <t xml:space="preserve"> </t>
    </r>
    <r>
      <rPr>
        <i/>
        <sz val="12"/>
        <color theme="1"/>
        <rFont val="Calibri"/>
        <family val="2"/>
        <scheme val="minor"/>
      </rPr>
      <t>Royal College of Obstetricians and Gynaecologists, Royal College of General Practitioners, Royal College of Emergency Medicine, Royal College of Nursing, Royal College of Paediatrics and Child Health, British Society for Gynaecological Endoscopy,</t>
    </r>
    <r>
      <rPr>
        <i/>
        <sz val="12"/>
        <color rgb="FF000000"/>
        <rFont val="Calibri"/>
        <family val="2"/>
        <scheme val="minor"/>
      </rPr>
      <t xml:space="preserve"> Commissioners</t>
    </r>
    <r>
      <rPr>
        <sz val="12"/>
        <color theme="1"/>
        <rFont val="Calibri"/>
        <family val="2"/>
        <scheme val="minor"/>
      </rPr>
      <t xml:space="preserve">
</t>
    </r>
  </si>
  <si>
    <r>
      <t xml:space="preserve">a. Collect surgical outcome data, including patient-reported outcomes, for benchmarking
b. Review local practice against NICE guideline NG73, the recommendations in this report
c. Undertake clinical trials to ascertain the efficacy of surgery for endometriosis-associated symptoms, especially for minimal or mild endometriosis
d. Assess the use of pain medication, and the medical treatment of endometriosis
e. Explore the use of imaging modalities in the diagnosis of endometriosis
</t>
    </r>
    <r>
      <rPr>
        <b/>
        <i/>
        <sz val="11"/>
        <color rgb="FF1A878A"/>
        <rFont val="Calibri"/>
        <family val="2"/>
        <scheme val="minor"/>
      </rPr>
      <t xml:space="preserve">Primary audiences: </t>
    </r>
    <r>
      <rPr>
        <i/>
        <sz val="11"/>
        <color theme="1"/>
        <rFont val="Calibri"/>
        <family val="2"/>
        <scheme val="minor"/>
      </rPr>
      <t xml:space="preserve">Grant-making bodies such as the National Institute for Health and Care Research or  Medical Research Council 
</t>
    </r>
    <r>
      <rPr>
        <b/>
        <i/>
        <sz val="11"/>
        <color rgb="FF1A878A"/>
        <rFont val="Calibri"/>
        <family val="2"/>
        <scheme val="minor"/>
      </rPr>
      <t>Supported by:</t>
    </r>
    <r>
      <rPr>
        <i/>
        <sz val="11"/>
        <color rgb="FF1A878A"/>
        <rFont val="Calibri"/>
        <family val="2"/>
        <scheme val="minor"/>
      </rPr>
      <t xml:space="preserve"> </t>
    </r>
    <r>
      <rPr>
        <i/>
        <sz val="11"/>
        <color theme="1"/>
        <rFont val="Calibri"/>
        <family val="2"/>
        <scheme val="minor"/>
      </rPr>
      <t>Relevant Royal Colleges</t>
    </r>
  </si>
  <si>
    <r>
      <rPr>
        <b/>
        <sz val="12"/>
        <color rgb="FF1A878A"/>
        <rFont val="Calibri"/>
        <family val="2"/>
        <scheme val="minor"/>
      </rPr>
      <t>*See the "</t>
    </r>
    <r>
      <rPr>
        <b/>
        <sz val="12"/>
        <color rgb="FFC00000"/>
        <rFont val="Calibri"/>
        <family val="2"/>
        <scheme val="minor"/>
      </rPr>
      <t>Links</t>
    </r>
    <r>
      <rPr>
        <b/>
        <sz val="12"/>
        <color rgb="FF1A878A"/>
        <rFont val="Calibri"/>
        <family val="2"/>
        <scheme val="minor"/>
      </rPr>
      <t>" worksheet in this spreadsheet for websites of the sources listed below.</t>
    </r>
    <r>
      <rPr>
        <b/>
        <sz val="12"/>
        <color theme="1"/>
        <rFont val="Calibri"/>
        <family val="2"/>
        <scheme val="minor"/>
      </rPr>
      <t xml:space="preserve"> 
Not all the report recommendations have been listed here as some are not suitable for an audit tool.  A full list can be found in the report here:</t>
    </r>
  </si>
  <si>
    <t>No data/Not answered/Not documented/Insufficient data</t>
  </si>
  <si>
    <t xml:space="preserve">To be completed for patients with a primary surgical diagnosis of endometriosis admitted to hospital and who underwent a diagnostic laparoscopy/treatment for endometriosis. The time period for the audit tool is the admission that included that diagnostic laparoscopy/treatment of endometriosis. In the NCEPOD study, patients were aged 18 or older. </t>
  </si>
  <si>
    <t>The initial consultation appointment with Gynaecology refers to the consultation relating to the index admission</t>
  </si>
  <si>
    <r>
      <t xml:space="preserve">At the initial consultation with Gynaecology, is there evidence in the electronic record/case notes that the patient was asked about the effect of endometriosis on their quality of life (above and beyond physical symptoms)? </t>
    </r>
    <r>
      <rPr>
        <sz val="12"/>
        <color rgb="FFC00000"/>
        <rFont val="Calibri"/>
        <family val="2"/>
        <scheme val="minor"/>
      </rPr>
      <t>Answer "Insufficient Data" if parts of the electronic record/case notes are missing so you are unable to determine this.</t>
    </r>
  </si>
  <si>
    <r>
      <rPr>
        <sz val="12"/>
        <rFont val="Calibri"/>
        <family val="2"/>
        <scheme val="minor"/>
      </rPr>
      <t xml:space="preserve">If YES to 5a) was a QOL questionnaire completed? For example, WHOQOL-BREF/WHOQOL-100. </t>
    </r>
    <r>
      <rPr>
        <sz val="12"/>
        <color rgb="FFC00000"/>
        <rFont val="Calibri"/>
        <family val="2"/>
        <scheme val="minor"/>
      </rPr>
      <t>See the adjacent Links worksheet for options. 
Answer "Insufficient Data" if parts of the electronic record/case notes are missing so you are unable to determine this.</t>
    </r>
  </si>
  <si>
    <r>
      <t>Were any referrals made to appropriate supporting services (e.g. psychology/pain services?</t>
    </r>
    <r>
      <rPr>
        <sz val="12"/>
        <color rgb="FFC00000"/>
        <rFont val="Calibri"/>
        <family val="2"/>
        <scheme val="minor"/>
      </rPr>
      <t xml:space="preserve"> Answer "N/A" if referrals were not required</t>
    </r>
  </si>
  <si>
    <r>
      <t xml:space="preserve">At the follow up appointment following laparoscopy, is there evidence that the patient was asked about the effect of endometriosis on their quality of life (above and beyond physical symptoms)? </t>
    </r>
    <r>
      <rPr>
        <sz val="12"/>
        <color rgb="FFC00000"/>
        <rFont val="Calibri"/>
        <family val="2"/>
        <scheme val="minor"/>
      </rPr>
      <t>Answer "N/A" if there was not a follow up appointment</t>
    </r>
  </si>
  <si>
    <t>Is there evidence that this patient was discussed at a formal MDT or the patient’s care was discussed as part of an informal multi-disciplinary, multi-specialty discussion?</t>
  </si>
  <si>
    <t>If YES to 8a, is there evidence there was input from all necessary specialties that was proportionate to the patient’s needs?</t>
  </si>
  <si>
    <t>Is there evidence that the pain of this patient was managed effectively throughout the pathway?</t>
  </si>
  <si>
    <r>
      <t xml:space="preserve">Was analgesia prescribed to this patient? </t>
    </r>
    <r>
      <rPr>
        <sz val="12"/>
        <color rgb="FFC00000"/>
        <rFont val="Calibri"/>
        <family val="2"/>
        <scheme val="minor"/>
      </rPr>
      <t>Answer "N/A" if pain was managed effectively without analgesia</t>
    </r>
  </si>
  <si>
    <r>
      <t xml:space="preserve">Was hormonal treatment prescribed at or prior to the initial appointment with Gynaecology (which can improve pain as well as other symptoms?) </t>
    </r>
    <r>
      <rPr>
        <sz val="12"/>
        <color rgb="FFC00000"/>
        <rFont val="Calibri"/>
        <family val="2"/>
        <scheme val="minor"/>
      </rPr>
      <t>Answer "N/A" if clinical/valid reason not to prescribe hormone treatment</t>
    </r>
  </si>
  <si>
    <r>
      <t xml:space="preserve">Were the patient’s fertility intentions discussed? </t>
    </r>
    <r>
      <rPr>
        <sz val="12"/>
        <color rgb="FFC00000"/>
        <rFont val="Calibri"/>
        <family val="2"/>
        <scheme val="minor"/>
      </rPr>
      <t>Answer "N/A" if fertility did not need to be discussed</t>
    </r>
  </si>
  <si>
    <r>
      <t xml:space="preserve">Was a referral to pain management services made? </t>
    </r>
    <r>
      <rPr>
        <sz val="12"/>
        <color rgb="FFC00000"/>
        <rFont val="Calibri"/>
        <family val="2"/>
        <scheme val="minor"/>
      </rPr>
      <t>Answer "N/A" if referral not needed</t>
    </r>
  </si>
  <si>
    <r>
      <t xml:space="preserve">At any time in the pathway of care, was a referral made for non-medical pain management e.g. pelvic physiotherapy? </t>
    </r>
    <r>
      <rPr>
        <sz val="12"/>
        <color rgb="FFC00000"/>
        <rFont val="Calibri"/>
        <family val="2"/>
        <scheme val="minor"/>
      </rPr>
      <t>Answer "N/A" if referral not needed</t>
    </r>
  </si>
  <si>
    <r>
      <t xml:space="preserve">Is there evidence that a review of the patient’s medication was undertaken at every interaction (e.g. initial consult/review/follow-up appointment) with a healthcare professional (with prescribing privileges, and as appropriate)? </t>
    </r>
    <r>
      <rPr>
        <sz val="12"/>
        <color rgb="FFC00000"/>
        <rFont val="Calibri"/>
        <family val="2"/>
        <scheme val="minor"/>
      </rPr>
      <t>Answer "N/A" if not on any medications or not reviewed by HCP with prescribing privileges</t>
    </r>
  </si>
  <si>
    <t>Is there evidence that the surgeon discussed the procedure with the patient?</t>
  </si>
  <si>
    <t>What the procedure involves</t>
  </si>
  <si>
    <t>The purpose of the procedure e.g. to diagnose, stage, treat the symptoms of endometriosis, or a combination of these</t>
  </si>
  <si>
    <t>What the patient’s expectations are</t>
  </si>
  <si>
    <t>The possible effects on endometriosis symptoms</t>
  </si>
  <si>
    <t>Risks, benefits and limitations</t>
  </si>
  <si>
    <t>The need for further laparoscopic/open surgery for recurrent endometriosis or if complications arise</t>
  </si>
  <si>
    <t>Did all discussions with the patient and taking of consent take place prior to the day of surgery?</t>
  </si>
  <si>
    <t>Who to contact if they have any concerns, e.g. GP, endometriosis clinical nurse specialists, consultant</t>
  </si>
  <si>
    <t>The follow-up plan and ongoing management of the endometriosis</t>
  </si>
  <si>
    <t>How to initiate direct access back into the endometriosis care pathway if the patient initiated the follow-up</t>
  </si>
  <si>
    <r>
      <t xml:space="preserve">Types and dosages of medication they are on at discharge, including analgesia and hormone therapy. </t>
    </r>
    <r>
      <rPr>
        <sz val="12"/>
        <color rgb="FFC00000"/>
        <rFont val="Calibri"/>
        <family val="2"/>
        <scheme val="minor"/>
      </rPr>
      <t>Answer "N/A" if the patient was not taking any medication</t>
    </r>
  </si>
  <si>
    <r>
      <t xml:space="preserve">The consideration of bone health for people with endometriosis on long-term hormonal medication, including nutrition, weight-bearing exercise and alcohol intake. </t>
    </r>
    <r>
      <rPr>
        <sz val="12"/>
        <color rgb="FFC00000"/>
        <rFont val="Calibri"/>
        <family val="2"/>
        <scheme val="minor"/>
      </rPr>
      <t>Answer "N/A" if the patient was not on long-term hormonal medication</t>
    </r>
  </si>
  <si>
    <t>Was the patient treated on a formal care pathway for endometriosis?</t>
  </si>
  <si>
    <t>If YES, was this based on NICE guidance NG73 or ESHRE/other?</t>
  </si>
  <si>
    <t>Was the patient treated in line with NICE guidance even if they were not on a formal care pathway for endometriosis?</t>
  </si>
  <si>
    <t>Were surgical outcome data collected including patient-reported outcomes for benchmarking for this patient?</t>
  </si>
  <si>
    <t>Was an assessment made for the use of pain medication, and the medical treatment of endometriosis where appropriate for this patient?</t>
  </si>
  <si>
    <r>
      <t>Was a request for imaging considered for the diagnosis of endometriosis where appropriate for this patient?</t>
    </r>
    <r>
      <rPr>
        <sz val="12"/>
        <color theme="4"/>
        <rFont val="Calibri"/>
        <family val="2"/>
        <scheme val="minor"/>
      </rPr>
      <t xml:space="preserve"> </t>
    </r>
    <r>
      <rPr>
        <sz val="12"/>
        <color rgb="FFC00000"/>
        <rFont val="Calibri"/>
        <family val="2"/>
        <scheme val="minor"/>
      </rPr>
      <t>Answer "N/A" if imaging already completed prior to presentation in secondary care</t>
    </r>
  </si>
  <si>
    <r>
      <t xml:space="preserve">Is there any evidence that this patient had severe or complex endometriosis? </t>
    </r>
    <r>
      <rPr>
        <sz val="12"/>
        <color rgb="FFC00000"/>
        <rFont val="Calibri"/>
        <family val="2"/>
        <scheme val="minor"/>
      </rPr>
      <t>(if a patient had severe/complex endometriosis, they should have been discussed at an MDT in Q7)</t>
    </r>
  </si>
  <si>
    <t>If YES, was this started as early as possible (at or prior to the initial consultation appointment in Gynaecology)?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</si>
</sst>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u/>
      <sz val="11"/>
      <color theme="10"/>
      <name val="Calibri"/>
      <family val="2"/>
    </font>
    <font>
      <b/>
      <sz val="11"/>
      <name val="Calibri"/>
      <family val="2"/>
      <scheme val="minor"/>
    </font>
    <font>
      <b/>
      <sz val="11"/>
      <color theme="5"/>
      <name val="Calibri"/>
      <family val="2"/>
      <scheme val="minor"/>
    </font>
    <font>
      <b/>
      <sz val="11"/>
      <color theme="9"/>
      <name val="Calibri"/>
      <family val="2"/>
      <scheme val="minor"/>
    </font>
    <font>
      <b/>
      <sz val="11"/>
      <color rgb="FFFF0000"/>
      <name val="Calibri"/>
      <family val="2"/>
      <scheme val="minor"/>
    </font>
    <font>
      <b/>
      <sz val="12"/>
      <color theme="1"/>
      <name val="Calibri"/>
      <family val="2"/>
      <scheme val="minor"/>
    </font>
    <font>
      <sz val="12"/>
      <color theme="1"/>
      <name val="Calibri"/>
      <family val="2"/>
      <scheme val="minor"/>
    </font>
    <font>
      <sz val="12"/>
      <color rgb="FFFF0000"/>
      <name val="Calibri"/>
      <family val="2"/>
      <scheme val="minor"/>
    </font>
    <font>
      <b/>
      <sz val="12"/>
      <name val="Calibri"/>
      <family val="2"/>
      <scheme val="minor"/>
    </font>
    <font>
      <sz val="12"/>
      <name val="Calibri"/>
      <family val="2"/>
      <scheme val="minor"/>
    </font>
    <font>
      <b/>
      <sz val="12"/>
      <color rgb="FFFF0000"/>
      <name val="Calibri"/>
      <family val="2"/>
      <scheme val="minor"/>
    </font>
    <font>
      <sz val="11"/>
      <name val="Calibri"/>
      <family val="2"/>
      <scheme val="minor"/>
    </font>
    <font>
      <b/>
      <sz val="12"/>
      <color rgb="FFC00000"/>
      <name val="Calibri"/>
      <family val="2"/>
      <scheme val="minor"/>
    </font>
    <font>
      <sz val="11"/>
      <color rgb="FF000000"/>
      <name val="Calibri"/>
      <family val="2"/>
      <scheme val="minor"/>
    </font>
    <font>
      <b/>
      <sz val="14"/>
      <color rgb="FFC00000"/>
      <name val="Calibri"/>
      <family val="2"/>
      <scheme val="minor"/>
    </font>
    <font>
      <sz val="11"/>
      <color rgb="FFC00000"/>
      <name val="Calibri"/>
      <family val="2"/>
      <scheme val="minor"/>
    </font>
    <font>
      <b/>
      <sz val="11"/>
      <color rgb="FFC00000"/>
      <name val="Calibri"/>
      <family val="2"/>
      <scheme val="minor"/>
    </font>
    <font>
      <b/>
      <sz val="14"/>
      <name val="Calibri"/>
      <family val="2"/>
      <scheme val="minor"/>
    </font>
    <font>
      <sz val="12"/>
      <color rgb="FFC00000"/>
      <name val="Calibri"/>
      <family val="2"/>
      <scheme val="minor"/>
    </font>
    <font>
      <i/>
      <sz val="11"/>
      <color rgb="FFC00000"/>
      <name val="Calibri"/>
      <family val="2"/>
      <scheme val="minor"/>
    </font>
    <font>
      <i/>
      <sz val="11"/>
      <name val="Calibri"/>
      <family val="2"/>
      <scheme val="minor"/>
    </font>
    <font>
      <sz val="12"/>
      <color theme="0"/>
      <name val="Calibri"/>
      <family val="2"/>
      <scheme val="minor"/>
    </font>
    <font>
      <sz val="11"/>
      <color theme="1"/>
      <name val="Aptos"/>
      <family val="2"/>
    </font>
    <font>
      <sz val="11"/>
      <color rgb="FF3C4245"/>
      <name val="Calibri"/>
      <family val="2"/>
      <scheme val="minor"/>
    </font>
    <font>
      <i/>
      <sz val="12"/>
      <color theme="1"/>
      <name val="Calibri"/>
      <family val="2"/>
      <scheme val="minor"/>
    </font>
    <font>
      <b/>
      <sz val="11"/>
      <color theme="4"/>
      <name val="Calibri"/>
      <family val="2"/>
      <scheme val="minor"/>
    </font>
    <font>
      <sz val="12"/>
      <color theme="4"/>
      <name val="Calibri"/>
      <family val="2"/>
      <scheme val="minor"/>
    </font>
    <font>
      <sz val="12"/>
      <color rgb="FF008080"/>
      <name val="Calibri"/>
      <family val="2"/>
      <scheme val="minor"/>
    </font>
    <font>
      <b/>
      <i/>
      <sz val="12"/>
      <color rgb="FF008080"/>
      <name val="Calibri"/>
      <family val="2"/>
      <scheme val="minor"/>
    </font>
    <font>
      <i/>
      <sz val="12"/>
      <color rgb="FF000000"/>
      <name val="Calibri"/>
      <family val="2"/>
      <scheme val="minor"/>
    </font>
    <font>
      <b/>
      <i/>
      <sz val="12"/>
      <color rgb="FF1A878A"/>
      <name val="Calibri"/>
      <family val="2"/>
      <scheme val="minor"/>
    </font>
    <font>
      <b/>
      <i/>
      <sz val="11"/>
      <color rgb="FF1A878A"/>
      <name val="Calibri"/>
      <family val="2"/>
      <scheme val="minor"/>
    </font>
    <font>
      <b/>
      <i/>
      <sz val="12"/>
      <color theme="1"/>
      <name val="Calibri"/>
      <family val="2"/>
      <scheme val="minor"/>
    </font>
    <font>
      <sz val="11"/>
      <name val="Aptos"/>
      <family val="2"/>
    </font>
    <font>
      <b/>
      <sz val="11"/>
      <color rgb="FF0070C0"/>
      <name val="Calibri"/>
      <family val="2"/>
      <scheme val="minor"/>
    </font>
    <font>
      <b/>
      <sz val="11"/>
      <color theme="8"/>
      <name val="Calibri"/>
      <family val="2"/>
      <scheme val="minor"/>
    </font>
    <font>
      <b/>
      <sz val="12"/>
      <color rgb="FF1A878A"/>
      <name val="Calibri"/>
      <family val="2"/>
      <scheme val="minor"/>
    </font>
    <font>
      <i/>
      <sz val="11"/>
      <color rgb="FF1A878A"/>
      <name val="Calibri"/>
      <family val="2"/>
      <scheme val="minor"/>
    </font>
    <font>
      <b/>
      <sz val="12"/>
      <color theme="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style="medium">
        <color indexed="64"/>
      </top>
      <bottom/>
      <diagonal/>
    </border>
    <border>
      <left style="thin">
        <color auto="1"/>
      </left>
      <right style="medium">
        <color auto="1"/>
      </right>
      <top/>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style="medium">
        <color indexed="64"/>
      </left>
      <right/>
      <top/>
      <bottom/>
      <diagonal/>
    </border>
    <border>
      <left style="medium">
        <color indexed="64"/>
      </left>
      <right style="thin">
        <color indexed="64"/>
      </right>
      <top style="thin">
        <color indexed="64"/>
      </top>
      <bottom/>
      <diagonal/>
    </border>
    <border>
      <left style="thin">
        <color auto="1"/>
      </left>
      <right style="medium">
        <color auto="1"/>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style="thin">
        <color auto="1"/>
      </left>
      <right style="medium">
        <color auto="1"/>
      </right>
      <top/>
      <bottom style="medium">
        <color auto="1"/>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192">
    <xf numFmtId="0" fontId="0" fillId="0" borderId="0" xfId="0"/>
    <xf numFmtId="0" fontId="0" fillId="2" borderId="0" xfId="0" applyFill="1"/>
    <xf numFmtId="0" fontId="0" fillId="0" borderId="0" xfId="0" applyAlignment="1">
      <alignment horizontal="left" vertical="top" wrapText="1"/>
    </xf>
    <xf numFmtId="0" fontId="0" fillId="0" borderId="0" xfId="0" applyAlignment="1">
      <alignment horizontal="center"/>
    </xf>
    <xf numFmtId="0" fontId="2" fillId="0" borderId="0" xfId="0" applyFont="1" applyAlignment="1">
      <alignment horizontal="left" vertical="top" wrapText="1"/>
    </xf>
    <xf numFmtId="1" fontId="7" fillId="2" borderId="1" xfId="0" applyNumberFormat="1" applyFont="1" applyFill="1" applyBorder="1"/>
    <xf numFmtId="1" fontId="6" fillId="2" borderId="1" xfId="0" applyNumberFormat="1" applyFont="1" applyFill="1" applyBorder="1" applyAlignment="1">
      <alignment horizontal="right"/>
    </xf>
    <xf numFmtId="0" fontId="10" fillId="0" borderId="0" xfId="0" applyFont="1" applyAlignment="1">
      <alignment horizontal="center" vertical="top" wrapText="1"/>
    </xf>
    <xf numFmtId="0" fontId="13" fillId="2" borderId="0" xfId="0" applyFont="1" applyFill="1" applyAlignment="1">
      <alignment horizontal="left" vertical="top" wrapText="1"/>
    </xf>
    <xf numFmtId="0" fontId="10" fillId="0" borderId="0" xfId="0" applyFont="1" applyAlignment="1">
      <alignment horizontal="left" vertical="top" wrapText="1"/>
    </xf>
    <xf numFmtId="1" fontId="10" fillId="0" borderId="0" xfId="0" applyNumberFormat="1" applyFont="1" applyAlignment="1">
      <alignment horizontal="left" vertical="top" wrapText="1"/>
    </xf>
    <xf numFmtId="0" fontId="0" fillId="0" borderId="0" xfId="0" applyAlignment="1">
      <alignment horizontal="left"/>
    </xf>
    <xf numFmtId="0" fontId="15" fillId="0" borderId="0" xfId="0" applyFont="1"/>
    <xf numFmtId="0" fontId="1" fillId="0" borderId="0" xfId="0" applyFont="1"/>
    <xf numFmtId="0" fontId="14" fillId="2" borderId="0" xfId="0" applyFont="1" applyFill="1" applyAlignment="1">
      <alignment horizontal="left" vertical="top" wrapText="1"/>
    </xf>
    <xf numFmtId="0" fontId="12" fillId="2" borderId="3" xfId="0" applyFont="1" applyFill="1" applyBorder="1" applyAlignment="1">
      <alignment horizontal="left" vertical="top" wrapText="1"/>
    </xf>
    <xf numFmtId="0" fontId="9" fillId="2" borderId="9" xfId="0" applyFont="1" applyFill="1" applyBorder="1" applyAlignment="1">
      <alignment horizontal="left" vertical="top" wrapText="1"/>
    </xf>
    <xf numFmtId="1" fontId="12" fillId="0" borderId="1" xfId="0" applyNumberFormat="1" applyFont="1" applyBorder="1" applyAlignment="1">
      <alignment horizontal="left" vertical="top" wrapText="1"/>
    </xf>
    <xf numFmtId="1" fontId="13" fillId="0" borderId="1" xfId="0" applyNumberFormat="1" applyFont="1" applyBorder="1" applyAlignment="1">
      <alignment horizontal="left" vertical="top" wrapText="1"/>
    </xf>
    <xf numFmtId="0" fontId="10" fillId="2" borderId="0" xfId="0" applyFont="1" applyFill="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left" vertical="top" wrapText="1"/>
    </xf>
    <xf numFmtId="0" fontId="0" fillId="0" borderId="0" xfId="0" applyAlignment="1">
      <alignment vertical="top" wrapText="1"/>
    </xf>
    <xf numFmtId="0" fontId="1" fillId="0" borderId="0" xfId="0" applyFont="1" applyAlignment="1">
      <alignment vertical="top" wrapText="1"/>
    </xf>
    <xf numFmtId="0" fontId="8" fillId="0" borderId="0" xfId="0" applyFont="1" applyAlignment="1">
      <alignment horizontal="right"/>
    </xf>
    <xf numFmtId="0" fontId="19" fillId="2" borderId="0" xfId="0" applyFont="1" applyFill="1"/>
    <xf numFmtId="0" fontId="20" fillId="2" borderId="0" xfId="0" applyFont="1" applyFill="1"/>
    <xf numFmtId="0" fontId="10" fillId="0" borderId="1" xfId="0" applyFont="1" applyBorder="1" applyAlignment="1">
      <alignment horizontal="center" vertical="top" wrapText="1"/>
    </xf>
    <xf numFmtId="0" fontId="0" fillId="2" borderId="0" xfId="0" applyFill="1" applyAlignment="1">
      <alignment vertical="top"/>
    </xf>
    <xf numFmtId="0" fontId="0" fillId="2" borderId="0" xfId="0" applyFill="1" applyAlignment="1" applyProtection="1">
      <alignment vertical="top"/>
      <protection locked="0"/>
    </xf>
    <xf numFmtId="0" fontId="21" fillId="2" borderId="0" xfId="0" applyFont="1" applyFill="1" applyAlignment="1" applyProtection="1">
      <alignment horizontal="center" vertical="top"/>
      <protection locked="0"/>
    </xf>
    <xf numFmtId="0" fontId="17" fillId="0" borderId="0" xfId="0" applyFont="1" applyAlignment="1">
      <alignment vertical="center"/>
    </xf>
    <xf numFmtId="1" fontId="2" fillId="3" borderId="1" xfId="0" applyNumberFormat="1" applyFont="1" applyFill="1" applyBorder="1" applyAlignment="1">
      <alignment horizontal="center"/>
    </xf>
    <xf numFmtId="0" fontId="0" fillId="2" borderId="0" xfId="0" applyFill="1" applyAlignment="1" applyProtection="1">
      <alignment vertical="top" wrapText="1"/>
      <protection locked="0"/>
    </xf>
    <xf numFmtId="0" fontId="18" fillId="2" borderId="0" xfId="0" applyFont="1" applyFill="1" applyAlignment="1">
      <alignment vertical="top" wrapText="1"/>
    </xf>
    <xf numFmtId="0" fontId="2" fillId="2" borderId="0" xfId="0" applyFont="1" applyFill="1" applyAlignment="1">
      <alignment vertical="top" wrapText="1"/>
    </xf>
    <xf numFmtId="0" fontId="0" fillId="2" borderId="0" xfId="0" applyFill="1" applyAlignment="1">
      <alignment vertical="top" wrapText="1"/>
    </xf>
    <xf numFmtId="0" fontId="20" fillId="2" borderId="0" xfId="0" applyFont="1" applyFill="1" applyAlignment="1">
      <alignment vertical="top" wrapText="1"/>
    </xf>
    <xf numFmtId="1" fontId="5" fillId="0" borderId="1" xfId="0" applyNumberFormat="1" applyFont="1" applyBorder="1" applyAlignment="1">
      <alignment horizontal="center"/>
    </xf>
    <xf numFmtId="0" fontId="0" fillId="2" borderId="0" xfId="0" applyFill="1" applyAlignment="1" applyProtection="1">
      <alignment wrapText="1"/>
      <protection locked="0"/>
    </xf>
    <xf numFmtId="1" fontId="0" fillId="0" borderId="0" xfId="0" applyNumberFormat="1" applyAlignment="1">
      <alignment vertical="center"/>
    </xf>
    <xf numFmtId="1" fontId="0" fillId="0" borderId="0" xfId="0" applyNumberFormat="1" applyAlignment="1">
      <alignment horizontal="center" vertical="center"/>
    </xf>
    <xf numFmtId="1" fontId="0" fillId="4" borderId="1" xfId="0" applyNumberFormat="1" applyFill="1" applyBorder="1" applyAlignment="1">
      <alignment horizontal="center" vertical="center"/>
    </xf>
    <xf numFmtId="0" fontId="14" fillId="0" borderId="0" xfId="0" applyFont="1" applyAlignment="1">
      <alignment horizontal="left" vertical="top" wrapText="1"/>
    </xf>
    <xf numFmtId="0" fontId="10" fillId="0" borderId="22" xfId="0" applyFont="1" applyBorder="1" applyAlignment="1">
      <alignment horizontal="center" vertical="top" wrapText="1"/>
    </xf>
    <xf numFmtId="0" fontId="0" fillId="0" borderId="0" xfId="0" applyAlignment="1">
      <alignment vertical="top"/>
    </xf>
    <xf numFmtId="0" fontId="22" fillId="0" borderId="0" xfId="0" applyFont="1" applyAlignment="1">
      <alignment horizontal="center" vertical="top" wrapText="1"/>
    </xf>
    <xf numFmtId="0" fontId="22" fillId="2" borderId="0" xfId="0" applyFont="1" applyFill="1" applyAlignment="1">
      <alignment horizontal="left" vertical="top" wrapText="1"/>
    </xf>
    <xf numFmtId="0" fontId="0" fillId="0" borderId="0" xfId="0" applyAlignment="1" applyProtection="1">
      <alignment wrapText="1"/>
      <protection locked="0"/>
    </xf>
    <xf numFmtId="1" fontId="2" fillId="0" borderId="0" xfId="0" applyNumberFormat="1" applyFont="1" applyAlignment="1">
      <alignment horizontal="center"/>
    </xf>
    <xf numFmtId="0" fontId="2" fillId="0" borderId="0" xfId="0" applyFont="1" applyAlignment="1" applyProtection="1">
      <alignment horizontal="center" vertical="top" wrapText="1"/>
      <protection locked="0"/>
    </xf>
    <xf numFmtId="0" fontId="20" fillId="0" borderId="6" xfId="0" applyFont="1" applyBorder="1" applyAlignment="1">
      <alignment horizontal="right"/>
    </xf>
    <xf numFmtId="0" fontId="14" fillId="2" borderId="23" xfId="0" applyFont="1" applyFill="1" applyBorder="1" applyAlignment="1">
      <alignment horizontal="left" vertical="top" wrapText="1"/>
    </xf>
    <xf numFmtId="0" fontId="0" fillId="0" borderId="28" xfId="0" applyBorder="1"/>
    <xf numFmtId="0" fontId="0" fillId="0" borderId="29" xfId="0" applyBorder="1"/>
    <xf numFmtId="0" fontId="19" fillId="2" borderId="30" xfId="0" applyFont="1" applyFill="1" applyBorder="1"/>
    <xf numFmtId="0" fontId="19" fillId="2" borderId="31" xfId="0" applyFont="1" applyFill="1" applyBorder="1"/>
    <xf numFmtId="0" fontId="0" fillId="2" borderId="32" xfId="0" applyFill="1" applyBorder="1"/>
    <xf numFmtId="0" fontId="20" fillId="2" borderId="32" xfId="0" applyFont="1" applyFill="1" applyBorder="1"/>
    <xf numFmtId="0" fontId="19" fillId="2" borderId="27" xfId="0" applyFont="1" applyFill="1" applyBorder="1"/>
    <xf numFmtId="0" fontId="0" fillId="2" borderId="27" xfId="0" applyFill="1" applyBorder="1"/>
    <xf numFmtId="0" fontId="0" fillId="0" borderId="27" xfId="0" applyBorder="1"/>
    <xf numFmtId="0" fontId="20" fillId="2" borderId="27" xfId="0" applyFont="1" applyFill="1" applyBorder="1"/>
    <xf numFmtId="14" fontId="10" fillId="0" borderId="0" xfId="0" applyNumberFormat="1" applyFont="1" applyAlignment="1">
      <alignment horizontal="center" vertical="top" wrapText="1"/>
    </xf>
    <xf numFmtId="20" fontId="10" fillId="0" borderId="0" xfId="0" applyNumberFormat="1" applyFont="1" applyAlignment="1">
      <alignment horizontal="center" vertical="top" wrapText="1"/>
    </xf>
    <xf numFmtId="0" fontId="11" fillId="0" borderId="1" xfId="0" applyFont="1" applyBorder="1" applyAlignment="1">
      <alignment horizontal="left" vertical="top" wrapText="1"/>
    </xf>
    <xf numFmtId="0" fontId="10" fillId="5" borderId="5" xfId="0" applyFont="1" applyFill="1" applyBorder="1" applyAlignment="1">
      <alignment horizontal="center" vertical="top" wrapText="1"/>
    </xf>
    <xf numFmtId="0" fontId="10" fillId="5" borderId="1" xfId="0" applyFont="1" applyFill="1" applyBorder="1" applyAlignment="1">
      <alignment horizontal="center" vertical="top" wrapText="1"/>
    </xf>
    <xf numFmtId="0" fontId="22" fillId="0" borderId="1" xfId="0" applyFont="1" applyBorder="1" applyAlignment="1">
      <alignment horizontal="left" vertical="top" wrapText="1"/>
    </xf>
    <xf numFmtId="0" fontId="11" fillId="0" borderId="0" xfId="0" applyFont="1" applyAlignment="1">
      <alignment horizontal="left" vertical="top" wrapText="1"/>
    </xf>
    <xf numFmtId="0" fontId="9" fillId="0" borderId="22" xfId="0" applyFont="1" applyBorder="1" applyAlignment="1">
      <alignment horizontal="left" vertical="center" wrapText="1"/>
    </xf>
    <xf numFmtId="0" fontId="9" fillId="0" borderId="22" xfId="0" applyFont="1" applyBorder="1" applyAlignment="1">
      <alignment horizontal="center" vertical="center" wrapText="1"/>
    </xf>
    <xf numFmtId="0" fontId="9" fillId="0" borderId="0" xfId="0" applyFont="1" applyAlignment="1">
      <alignment horizontal="left" vertical="center" wrapText="1"/>
    </xf>
    <xf numFmtId="0" fontId="10" fillId="0" borderId="7" xfId="0" applyFont="1" applyBorder="1" applyAlignment="1">
      <alignment horizontal="center" vertical="top" wrapText="1"/>
    </xf>
    <xf numFmtId="0" fontId="9" fillId="0" borderId="34" xfId="0" applyFont="1" applyBorder="1" applyAlignment="1">
      <alignment horizontal="center" vertical="center" wrapText="1"/>
    </xf>
    <xf numFmtId="0" fontId="9" fillId="0" borderId="35" xfId="0" applyFont="1" applyBorder="1" applyAlignment="1">
      <alignment horizontal="left" vertical="top" wrapText="1"/>
    </xf>
    <xf numFmtId="0" fontId="9" fillId="5" borderId="0" xfId="0" applyFont="1" applyFill="1" applyAlignment="1">
      <alignment horizontal="center" vertical="top" wrapText="1"/>
    </xf>
    <xf numFmtId="0" fontId="10" fillId="5" borderId="0" xfId="0" applyFont="1" applyFill="1" applyAlignment="1">
      <alignment horizontal="center" vertical="top" wrapText="1"/>
    </xf>
    <xf numFmtId="0" fontId="20" fillId="2" borderId="0" xfId="0" applyFont="1" applyFill="1" applyAlignment="1" applyProtection="1">
      <alignment vertical="top" wrapText="1"/>
      <protection locked="0"/>
    </xf>
    <xf numFmtId="0" fontId="22" fillId="0" borderId="0" xfId="0" applyFont="1" applyAlignment="1">
      <alignment horizontal="left" vertical="top" wrapText="1"/>
    </xf>
    <xf numFmtId="0" fontId="20" fillId="2" borderId="0" xfId="0" applyFont="1" applyFill="1" applyAlignment="1">
      <alignment horizontal="left" vertical="top"/>
    </xf>
    <xf numFmtId="0" fontId="25" fillId="0" borderId="0" xfId="0" applyFont="1" applyAlignment="1">
      <alignment horizontal="center" vertical="top" wrapText="1"/>
    </xf>
    <xf numFmtId="0" fontId="9" fillId="0" borderId="10" xfId="0" applyFont="1" applyBorder="1" applyAlignment="1">
      <alignment horizontal="center" vertical="top" wrapText="1"/>
    </xf>
    <xf numFmtId="0" fontId="16" fillId="2" borderId="0" xfId="0" applyFont="1" applyFill="1" applyAlignment="1">
      <alignment horizontal="left" vertical="top" wrapText="1"/>
    </xf>
    <xf numFmtId="0" fontId="16" fillId="2" borderId="23" xfId="0" applyFont="1" applyFill="1" applyBorder="1" applyAlignment="1">
      <alignment horizontal="left" vertical="top" wrapText="1"/>
    </xf>
    <xf numFmtId="0" fontId="2" fillId="0" borderId="0" xfId="0" applyFont="1"/>
    <xf numFmtId="0" fontId="26" fillId="0" borderId="0" xfId="0" applyFont="1" applyAlignment="1">
      <alignment vertical="center"/>
    </xf>
    <xf numFmtId="0" fontId="9" fillId="0" borderId="0" xfId="0" applyFont="1" applyAlignment="1">
      <alignment horizontal="center" vertical="top" wrapText="1"/>
    </xf>
    <xf numFmtId="1" fontId="10" fillId="0" borderId="0" xfId="0" applyNumberFormat="1" applyFont="1" applyAlignment="1">
      <alignment horizontal="center" vertical="top" wrapText="1"/>
    </xf>
    <xf numFmtId="0" fontId="10" fillId="0" borderId="0" xfId="0" applyFont="1" applyAlignment="1">
      <alignment vertical="top" wrapText="1"/>
    </xf>
    <xf numFmtId="0" fontId="10" fillId="0" borderId="23" xfId="0" applyFont="1" applyBorder="1" applyAlignment="1">
      <alignment vertical="top" wrapText="1"/>
    </xf>
    <xf numFmtId="0" fontId="16" fillId="2" borderId="33" xfId="0" applyFont="1" applyFill="1" applyBorder="1" applyAlignment="1">
      <alignment horizontal="left" vertical="top" wrapText="1"/>
    </xf>
    <xf numFmtId="0" fontId="16" fillId="0" borderId="0" xfId="0" applyFont="1" applyAlignment="1">
      <alignment horizontal="center" vertical="top" wrapText="1"/>
    </xf>
    <xf numFmtId="0" fontId="10" fillId="0" borderId="40" xfId="0" applyFont="1" applyBorder="1" applyAlignment="1">
      <alignment vertical="top" wrapText="1"/>
    </xf>
    <xf numFmtId="0" fontId="9" fillId="0" borderId="41" xfId="0" applyFont="1" applyBorder="1" applyAlignment="1">
      <alignment horizontal="center" vertical="center" wrapText="1"/>
    </xf>
    <xf numFmtId="0" fontId="4" fillId="0" borderId="0" xfId="1" applyAlignment="1" applyProtection="1"/>
    <xf numFmtId="0" fontId="0" fillId="0" borderId="0" xfId="0" applyAlignment="1">
      <alignment wrapText="1"/>
    </xf>
    <xf numFmtId="0" fontId="0" fillId="0" borderId="32" xfId="0" applyBorder="1"/>
    <xf numFmtId="0" fontId="10" fillId="5" borderId="42" xfId="0" applyFont="1" applyFill="1" applyBorder="1" applyAlignment="1">
      <alignment horizontal="center" vertical="top" wrapText="1"/>
    </xf>
    <xf numFmtId="0" fontId="37" fillId="0" borderId="0" xfId="0" applyFont="1" applyAlignment="1">
      <alignment vertical="top" wrapText="1"/>
    </xf>
    <xf numFmtId="0" fontId="0" fillId="0" borderId="0" xfId="0" applyAlignment="1">
      <alignment vertical="center"/>
    </xf>
    <xf numFmtId="0" fontId="4" fillId="0" borderId="0" xfId="1" applyAlignment="1" applyProtection="1">
      <alignment vertical="center"/>
    </xf>
    <xf numFmtId="0" fontId="29" fillId="0" borderId="27" xfId="0" applyFont="1" applyBorder="1"/>
    <xf numFmtId="0" fontId="29" fillId="0" borderId="0" xfId="0" applyFont="1"/>
    <xf numFmtId="0" fontId="29" fillId="0" borderId="32" xfId="0" applyFont="1" applyBorder="1"/>
    <xf numFmtId="0" fontId="4" fillId="0" borderId="0" xfId="1" applyFill="1" applyAlignment="1" applyProtection="1"/>
    <xf numFmtId="0" fontId="4" fillId="0" borderId="26" xfId="1" applyBorder="1" applyAlignment="1" applyProtection="1">
      <alignment vertical="center"/>
    </xf>
    <xf numFmtId="0" fontId="0" fillId="0" borderId="44" xfId="0" applyBorder="1" applyAlignment="1">
      <alignment vertical="top" wrapText="1"/>
    </xf>
    <xf numFmtId="0" fontId="10" fillId="0" borderId="24" xfId="0" applyFont="1" applyBorder="1" applyAlignment="1">
      <alignment vertical="top" wrapText="1"/>
    </xf>
    <xf numFmtId="0" fontId="10" fillId="0" borderId="42" xfId="0" applyFont="1" applyBorder="1" applyAlignment="1">
      <alignment vertical="top" wrapText="1"/>
    </xf>
    <xf numFmtId="1" fontId="2" fillId="3" borderId="1" xfId="0" applyNumberFormat="1" applyFont="1" applyFill="1" applyBorder="1" applyAlignment="1">
      <alignment horizontal="center" vertical="center"/>
    </xf>
    <xf numFmtId="0" fontId="0" fillId="3" borderId="1" xfId="0" applyFill="1" applyBorder="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10" fillId="0" borderId="0" xfId="0" applyFont="1" applyAlignment="1">
      <alignment horizontal="center" vertical="center" wrapText="1"/>
    </xf>
    <xf numFmtId="14" fontId="10" fillId="0" borderId="0" xfId="0" applyNumberFormat="1" applyFont="1" applyAlignment="1">
      <alignment horizontal="center" vertical="center" wrapText="1"/>
    </xf>
    <xf numFmtId="20" fontId="10" fillId="0" borderId="0" xfId="0" applyNumberFormat="1" applyFont="1" applyAlignment="1">
      <alignment horizontal="center" vertical="center" wrapText="1"/>
    </xf>
    <xf numFmtId="0" fontId="10" fillId="0" borderId="40" xfId="0" applyFont="1" applyBorder="1" applyAlignment="1">
      <alignment horizontal="center" vertical="center" wrapText="1"/>
    </xf>
    <xf numFmtId="0" fontId="10" fillId="0" borderId="23" xfId="0" applyFont="1" applyBorder="1" applyAlignment="1">
      <alignment horizontal="center" vertical="center" wrapText="1"/>
    </xf>
    <xf numFmtId="14" fontId="10" fillId="0" borderId="23" xfId="0" applyNumberFormat="1" applyFont="1" applyBorder="1" applyAlignment="1">
      <alignment horizontal="center" vertical="center" wrapText="1"/>
    </xf>
    <xf numFmtId="20" fontId="10" fillId="0" borderId="23" xfId="0" applyNumberFormat="1" applyFont="1" applyBorder="1" applyAlignment="1">
      <alignment horizontal="center" vertical="center" wrapText="1"/>
    </xf>
    <xf numFmtId="0" fontId="10" fillId="0" borderId="43" xfId="0" applyFont="1" applyBorder="1" applyAlignment="1">
      <alignment horizontal="center" vertical="center" wrapText="1"/>
    </xf>
    <xf numFmtId="0" fontId="13" fillId="2" borderId="1"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36" xfId="0" applyFont="1" applyFill="1" applyBorder="1" applyAlignment="1">
      <alignment horizontal="center" vertical="center" wrapText="1"/>
    </xf>
    <xf numFmtId="0" fontId="16" fillId="0" borderId="38" xfId="0" applyFont="1" applyBorder="1" applyAlignment="1">
      <alignment vertical="top" wrapText="1"/>
    </xf>
    <xf numFmtId="0" fontId="13" fillId="0" borderId="0" xfId="0" applyFont="1" applyAlignment="1">
      <alignment vertical="top" wrapText="1"/>
    </xf>
    <xf numFmtId="0" fontId="16" fillId="0" borderId="39" xfId="0" applyFont="1" applyBorder="1" applyAlignment="1">
      <alignment horizontal="left" vertical="top" wrapText="1"/>
    </xf>
    <xf numFmtId="0" fontId="16" fillId="0" borderId="46" xfId="0" applyFont="1" applyBorder="1" applyAlignment="1">
      <alignment horizontal="center" vertical="top" wrapText="1"/>
    </xf>
    <xf numFmtId="0" fontId="10" fillId="0" borderId="16" xfId="0" applyFont="1" applyBorder="1" applyAlignment="1">
      <alignment vertical="top" wrapText="1"/>
    </xf>
    <xf numFmtId="0" fontId="10" fillId="0" borderId="15" xfId="0" applyFont="1" applyBorder="1" applyAlignment="1">
      <alignment horizontal="left" vertical="top" wrapText="1"/>
    </xf>
    <xf numFmtId="0" fontId="10" fillId="0" borderId="6" xfId="0" applyFont="1" applyBorder="1" applyAlignment="1">
      <alignment horizontal="center" vertical="top" wrapText="1"/>
    </xf>
    <xf numFmtId="0" fontId="10" fillId="2" borderId="1" xfId="0" applyFont="1" applyFill="1" applyBorder="1" applyAlignment="1">
      <alignment horizontal="center" vertical="top" wrapText="1"/>
    </xf>
    <xf numFmtId="0" fontId="10" fillId="0" borderId="5" xfId="0" applyFont="1" applyBorder="1" applyAlignment="1">
      <alignment horizontal="center" vertical="top" wrapText="1"/>
    </xf>
    <xf numFmtId="0" fontId="10" fillId="0" borderId="47" xfId="0" applyFont="1" applyBorder="1" applyAlignment="1">
      <alignment horizontal="center" vertical="top" wrapText="1"/>
    </xf>
    <xf numFmtId="0" fontId="9" fillId="0" borderId="42" xfId="0" applyFont="1" applyBorder="1" applyAlignment="1">
      <alignment horizontal="left" vertical="top" wrapText="1"/>
    </xf>
    <xf numFmtId="0" fontId="0" fillId="0" borderId="0" xfId="0" applyAlignment="1">
      <alignment horizontal="center" vertical="top" wrapText="1"/>
    </xf>
    <xf numFmtId="0" fontId="22" fillId="0" borderId="45" xfId="0" applyFont="1" applyBorder="1" applyAlignment="1">
      <alignment horizontal="left" vertical="top" wrapText="1"/>
    </xf>
    <xf numFmtId="0" fontId="22" fillId="0" borderId="46" xfId="0" applyFont="1" applyBorder="1" applyAlignment="1">
      <alignment horizontal="center" vertical="top" wrapText="1"/>
    </xf>
    <xf numFmtId="0" fontId="22" fillId="0" borderId="40" xfId="0" applyFont="1" applyBorder="1" applyAlignment="1">
      <alignment horizontal="center" vertical="top" wrapText="1"/>
    </xf>
    <xf numFmtId="0" fontId="22" fillId="0" borderId="38" xfId="0" applyFont="1" applyBorder="1" applyAlignment="1">
      <alignment vertical="top" wrapText="1"/>
    </xf>
    <xf numFmtId="0" fontId="22" fillId="0" borderId="38" xfId="0" applyFont="1" applyBorder="1" applyAlignment="1">
      <alignment horizontal="left" vertical="top" wrapText="1"/>
    </xf>
    <xf numFmtId="0" fontId="16" fillId="0" borderId="37" xfId="0" applyFont="1" applyBorder="1" applyAlignment="1">
      <alignment horizontal="center" vertical="top" wrapText="1"/>
    </xf>
    <xf numFmtId="0" fontId="9" fillId="0" borderId="10" xfId="0" applyFont="1" applyBorder="1" applyAlignment="1">
      <alignment horizontal="center" vertical="top" wrapText="1"/>
    </xf>
    <xf numFmtId="0" fontId="10" fillId="0" borderId="12" xfId="0" applyFont="1" applyBorder="1" applyAlignment="1">
      <alignment horizontal="center" vertical="top" wrapText="1"/>
    </xf>
    <xf numFmtId="0" fontId="10" fillId="0" borderId="11" xfId="0" applyFont="1" applyBorder="1" applyAlignment="1">
      <alignment horizontal="center" vertical="top" wrapText="1"/>
    </xf>
    <xf numFmtId="0" fontId="16" fillId="0" borderId="37" xfId="0" applyFont="1" applyBorder="1" applyAlignment="1">
      <alignment vertical="top" wrapText="1"/>
    </xf>
    <xf numFmtId="0" fontId="16" fillId="0" borderId="38" xfId="0" applyFont="1" applyBorder="1" applyAlignment="1">
      <alignment vertical="top" wrapText="1"/>
    </xf>
    <xf numFmtId="0" fontId="16" fillId="0" borderId="37" xfId="0" applyFont="1" applyBorder="1" applyAlignment="1">
      <alignment horizontal="left" vertical="top" wrapText="1"/>
    </xf>
    <xf numFmtId="0" fontId="10" fillId="0" borderId="38" xfId="0" applyFont="1" applyBorder="1" applyAlignment="1">
      <alignment horizontal="left" vertical="top" wrapText="1"/>
    </xf>
    <xf numFmtId="0" fontId="10" fillId="0" borderId="38" xfId="0" applyFont="1" applyBorder="1" applyAlignment="1">
      <alignment vertical="top" wrapText="1"/>
    </xf>
    <xf numFmtId="0" fontId="10" fillId="0" borderId="39" xfId="0" applyFont="1" applyBorder="1" applyAlignment="1">
      <alignment vertical="top" wrapText="1"/>
    </xf>
    <xf numFmtId="0" fontId="16" fillId="0" borderId="37" xfId="0" applyFont="1" applyBorder="1" applyAlignment="1">
      <alignment horizontal="center" vertical="top" wrapText="1"/>
    </xf>
    <xf numFmtId="0" fontId="10" fillId="0" borderId="39" xfId="0" applyFont="1" applyBorder="1" applyAlignment="1">
      <alignment horizontal="center" vertical="top" wrapText="1"/>
    </xf>
    <xf numFmtId="0" fontId="16" fillId="0" borderId="10" xfId="0" applyFont="1" applyBorder="1" applyAlignment="1">
      <alignment horizontal="center" vertical="top" wrapText="1"/>
    </xf>
    <xf numFmtId="0" fontId="22" fillId="0" borderId="12" xfId="0" applyFont="1" applyBorder="1" applyAlignment="1">
      <alignment horizontal="center" vertical="top" wrapText="1"/>
    </xf>
    <xf numFmtId="0" fontId="22" fillId="0" borderId="11" xfId="0" applyFont="1" applyBorder="1" applyAlignment="1">
      <alignment horizontal="center" vertical="top" wrapText="1"/>
    </xf>
    <xf numFmtId="0" fontId="10" fillId="0" borderId="38" xfId="0" applyFont="1" applyBorder="1" applyAlignment="1">
      <alignment horizontal="center" vertical="top" wrapText="1"/>
    </xf>
    <xf numFmtId="0" fontId="0" fillId="0" borderId="12" xfId="0" applyBorder="1" applyAlignment="1">
      <alignment vertical="top" wrapText="1"/>
    </xf>
    <xf numFmtId="0" fontId="0" fillId="0" borderId="11" xfId="0" applyBorder="1" applyAlignment="1">
      <alignment vertical="top" wrapText="1"/>
    </xf>
    <xf numFmtId="0" fontId="2" fillId="2" borderId="15" xfId="0" applyFont="1" applyFill="1" applyBorder="1" applyAlignment="1" applyProtection="1">
      <alignment horizontal="center" vertical="top" wrapText="1"/>
      <protection locked="0"/>
    </xf>
    <xf numFmtId="0" fontId="0" fillId="0" borderId="15" xfId="0" applyBorder="1" applyAlignment="1">
      <alignment vertical="top" wrapText="1"/>
    </xf>
    <xf numFmtId="0" fontId="2" fillId="2" borderId="0" xfId="0" applyFont="1" applyFill="1" applyAlignment="1" applyProtection="1">
      <alignment horizontal="center" vertical="top" wrapText="1"/>
      <protection locked="0"/>
    </xf>
    <xf numFmtId="0" fontId="0" fillId="0" borderId="0" xfId="0" applyAlignment="1">
      <alignment vertical="top" wrapText="1"/>
    </xf>
    <xf numFmtId="0" fontId="2" fillId="2" borderId="17" xfId="0" applyFont="1" applyFill="1" applyBorder="1" applyAlignment="1">
      <alignment horizontal="center"/>
    </xf>
    <xf numFmtId="0" fontId="2" fillId="2" borderId="13" xfId="0" applyFont="1" applyFill="1" applyBorder="1" applyAlignment="1">
      <alignment horizontal="center"/>
    </xf>
    <xf numFmtId="0" fontId="2" fillId="2" borderId="7" xfId="0" applyFont="1" applyFill="1" applyBorder="1" applyAlignment="1">
      <alignment horizontal="center"/>
    </xf>
    <xf numFmtId="0" fontId="2" fillId="2" borderId="21" xfId="0" applyFont="1" applyFill="1" applyBorder="1" applyAlignment="1">
      <alignment horizontal="left" vertical="top" wrapText="1"/>
    </xf>
    <xf numFmtId="0" fontId="0" fillId="0" borderId="8" xfId="0" applyBorder="1" applyAlignment="1">
      <alignment vertical="top"/>
    </xf>
    <xf numFmtId="0" fontId="0" fillId="0" borderId="18" xfId="0" applyBorder="1" applyAlignment="1">
      <alignment vertical="top"/>
    </xf>
    <xf numFmtId="0" fontId="2" fillId="2" borderId="19" xfId="0" applyFont="1" applyFill="1" applyBorder="1" applyAlignment="1">
      <alignment horizontal="left" vertical="top" wrapText="1"/>
    </xf>
    <xf numFmtId="0" fontId="0" fillId="0" borderId="0" xfId="0" applyAlignment="1">
      <alignment vertical="top"/>
    </xf>
    <xf numFmtId="0" fontId="0" fillId="0" borderId="20" xfId="0" applyBorder="1" applyAlignment="1">
      <alignment vertical="top"/>
    </xf>
    <xf numFmtId="0" fontId="2" fillId="2" borderId="16" xfId="0" applyFont="1" applyFill="1" applyBorder="1" applyAlignment="1">
      <alignment horizontal="left" vertical="top" wrapText="1"/>
    </xf>
    <xf numFmtId="0" fontId="0" fillId="0" borderId="15" xfId="0" applyBorder="1" applyAlignment="1">
      <alignment vertical="top"/>
    </xf>
    <xf numFmtId="0" fontId="0" fillId="0" borderId="14" xfId="0" applyBorder="1" applyAlignment="1">
      <alignment vertical="top"/>
    </xf>
    <xf numFmtId="1" fontId="7" fillId="2" borderId="4" xfId="0" applyNumberFormat="1" applyFont="1" applyFill="1" applyBorder="1"/>
    <xf numFmtId="0" fontId="0" fillId="0" borderId="5" xfId="0" applyBorder="1"/>
    <xf numFmtId="0" fontId="0" fillId="0" borderId="6" xfId="0" applyBorder="1"/>
    <xf numFmtId="1" fontId="6" fillId="2" borderId="4" xfId="0" applyNumberFormat="1" applyFont="1" applyFill="1"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20" fillId="0" borderId="4" xfId="0" applyFont="1" applyBorder="1" applyAlignment="1">
      <alignment horizontal="left"/>
    </xf>
    <xf numFmtId="0" fontId="19" fillId="0" borderId="5" xfId="0" applyFont="1" applyBorder="1" applyAlignment="1">
      <alignment horizontal="left"/>
    </xf>
    <xf numFmtId="0" fontId="19" fillId="0" borderId="6" xfId="0" applyFont="1" applyBorder="1" applyAlignment="1">
      <alignment horizontal="left"/>
    </xf>
    <xf numFmtId="0" fontId="0" fillId="0" borderId="0" xfId="0" applyAlignment="1">
      <alignment wrapText="1"/>
    </xf>
    <xf numFmtId="0" fontId="9" fillId="0" borderId="25" xfId="0" applyFont="1" applyBorder="1" applyAlignment="1">
      <alignment horizontal="center" vertical="center" wrapText="1"/>
    </xf>
    <xf numFmtId="0" fontId="10" fillId="0" borderId="2" xfId="0" applyFont="1" applyBorder="1" applyAlignment="1">
      <alignment horizontal="center" vertical="center" wrapText="1"/>
    </xf>
    <xf numFmtId="0" fontId="25" fillId="0" borderId="0" xfId="0" applyFont="1" applyAlignment="1">
      <alignment horizontal="left" vertical="top" wrapText="1"/>
    </xf>
    <xf numFmtId="0" fontId="42" fillId="0" borderId="0" xfId="0" applyFont="1" applyAlignment="1">
      <alignment horizontal="center" vertical="top" wrapText="1"/>
    </xf>
    <xf numFmtId="1" fontId="25" fillId="0" borderId="0" xfId="0" applyNumberFormat="1" applyFont="1" applyAlignment="1">
      <alignment horizontal="left" vertical="top" wrapText="1"/>
    </xf>
    <xf numFmtId="1" fontId="25" fillId="0" borderId="0" xfId="0" applyNumberFormat="1" applyFont="1" applyAlignment="1">
      <alignment horizontal="center" vertical="top" wrapText="1"/>
    </xf>
  </cellXfs>
  <cellStyles count="2">
    <cellStyle name="Hyperlink" xfId="1" builtinId="8"/>
    <cellStyle name="Normal" xfId="0" builtinId="0"/>
  </cellStyles>
  <dxfs count="8">
    <dxf>
      <font>
        <color rgb="FF006100"/>
      </font>
      <fill>
        <patternFill>
          <bgColor rgb="FFC6EFCE"/>
        </patternFill>
      </fill>
    </dxf>
    <dxf>
      <font>
        <color rgb="FF9C6500"/>
      </font>
      <fill>
        <patternFill>
          <bgColor rgb="FFFFEB9C"/>
        </patternFill>
      </fill>
    </dxf>
    <dxf>
      <font>
        <color rgb="FF9C0006"/>
      </font>
      <fill>
        <patternFill>
          <bgColor rgb="FFFFC7CE"/>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s>
  <tableStyles count="0" defaultTableStyle="TableStyleMedium2" defaultPivotStyle="PivotStyleLight16"/>
  <colors>
    <mruColors>
      <color rgb="FF1A878A"/>
      <color rgb="FF47D9DD"/>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GB" sz="1200" b="1">
                <a:solidFill>
                  <a:sysClr val="windowText" lastClr="000000"/>
                </a:solidFill>
              </a:rPr>
              <a:t>Extent to which each recommendation has been met (%)</a:t>
            </a:r>
          </a:p>
        </c:rich>
      </c:tx>
      <c:layout>
        <c:manualLayout>
          <c:xMode val="edge"/>
          <c:yMode val="edge"/>
          <c:x val="0.12269662921348314"/>
          <c:y val="6.9264069264069264E-3"/>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n-US"/>
        </a:p>
      </c:txPr>
    </c:title>
    <c:autoTitleDeleted val="0"/>
    <c:plotArea>
      <c:layout>
        <c:manualLayout>
          <c:layoutTarget val="inner"/>
          <c:xMode val="edge"/>
          <c:yMode val="edge"/>
          <c:x val="0.10125276475272052"/>
          <c:y val="0.19749885238985881"/>
          <c:w val="0.74748170406275816"/>
          <c:h val="0.69881733956218839"/>
        </c:manualLayout>
      </c:layout>
      <c:radarChart>
        <c:radarStyle val="filled"/>
        <c:varyColors val="0"/>
        <c:ser>
          <c:idx val="0"/>
          <c:order val="0"/>
          <c:spPr>
            <a:gradFill rotWithShape="1">
              <a:gsLst>
                <a:gs pos="0">
                  <a:schemeClr val="dk1">
                    <a:tint val="88500"/>
                    <a:lumMod val="110000"/>
                    <a:satMod val="105000"/>
                    <a:tint val="67000"/>
                  </a:schemeClr>
                </a:gs>
                <a:gs pos="50000">
                  <a:schemeClr val="dk1">
                    <a:tint val="88500"/>
                    <a:lumMod val="105000"/>
                    <a:satMod val="103000"/>
                    <a:tint val="73000"/>
                  </a:schemeClr>
                </a:gs>
                <a:gs pos="100000">
                  <a:schemeClr val="dk1">
                    <a:tint val="88500"/>
                    <a:lumMod val="105000"/>
                    <a:satMod val="109000"/>
                    <a:tint val="81000"/>
                  </a:schemeClr>
                </a:gs>
              </a:gsLst>
              <a:lin ang="5400000" scaled="0"/>
            </a:gradFill>
            <a:ln w="9525" cap="flat" cmpd="sng" algn="ctr">
              <a:solidFill>
                <a:schemeClr val="dk1">
                  <a:tint val="88500"/>
                  <a:shade val="95000"/>
                </a:schemeClr>
              </a:solidFill>
              <a:round/>
            </a:ln>
            <a:effectLst/>
          </c:spPr>
          <c:cat>
            <c:numRef>
              <c:f>Summary!$P$16:$W$16</c:f>
              <c:numCache>
                <c:formatCode>0</c:formatCode>
                <c:ptCount val="8"/>
                <c:pt idx="0">
                  <c:v>4</c:v>
                </c:pt>
                <c:pt idx="1">
                  <c:v>5</c:v>
                </c:pt>
                <c:pt idx="2">
                  <c:v>6</c:v>
                </c:pt>
                <c:pt idx="3">
                  <c:v>7</c:v>
                </c:pt>
                <c:pt idx="4">
                  <c:v>8</c:v>
                </c:pt>
                <c:pt idx="5">
                  <c:v>9</c:v>
                </c:pt>
                <c:pt idx="6">
                  <c:v>10</c:v>
                </c:pt>
                <c:pt idx="7">
                  <c:v>11</c:v>
                </c:pt>
              </c:numCache>
            </c:numRef>
          </c:cat>
          <c:val>
            <c:numRef>
              <c:f>Summary!$P$16:$W$16</c:f>
              <c:numCache>
                <c:formatCode>0</c:formatCode>
                <c:ptCount val="8"/>
                <c:pt idx="0">
                  <c:v>4</c:v>
                </c:pt>
                <c:pt idx="1">
                  <c:v>5</c:v>
                </c:pt>
                <c:pt idx="2">
                  <c:v>6</c:v>
                </c:pt>
                <c:pt idx="3">
                  <c:v>7</c:v>
                </c:pt>
                <c:pt idx="4">
                  <c:v>8</c:v>
                </c:pt>
                <c:pt idx="5">
                  <c:v>9</c:v>
                </c:pt>
                <c:pt idx="6">
                  <c:v>10</c:v>
                </c:pt>
                <c:pt idx="7">
                  <c:v>11</c:v>
                </c:pt>
              </c:numCache>
            </c:numRef>
          </c:val>
          <c:extLst>
            <c:ext xmlns:c16="http://schemas.microsoft.com/office/drawing/2014/chart" uri="{C3380CC4-5D6E-409C-BE32-E72D297353CC}">
              <c16:uniqueId val="{00000002-47F6-4173-8A71-76B11330716D}"/>
            </c:ext>
          </c:extLst>
        </c:ser>
        <c:ser>
          <c:idx val="1"/>
          <c:order val="1"/>
          <c:spPr>
            <a:gradFill rotWithShape="1">
              <a:gsLst>
                <a:gs pos="0">
                  <a:schemeClr val="dk1">
                    <a:tint val="55000"/>
                    <a:lumMod val="110000"/>
                    <a:satMod val="105000"/>
                    <a:tint val="67000"/>
                  </a:schemeClr>
                </a:gs>
                <a:gs pos="50000">
                  <a:schemeClr val="dk1">
                    <a:tint val="55000"/>
                    <a:lumMod val="105000"/>
                    <a:satMod val="103000"/>
                    <a:tint val="73000"/>
                  </a:schemeClr>
                </a:gs>
                <a:gs pos="100000">
                  <a:schemeClr val="dk1">
                    <a:tint val="55000"/>
                    <a:lumMod val="105000"/>
                    <a:satMod val="109000"/>
                    <a:tint val="81000"/>
                  </a:schemeClr>
                </a:gs>
              </a:gsLst>
              <a:lin ang="5400000" scaled="0"/>
            </a:gradFill>
            <a:ln w="57150" cap="flat" cmpd="sng" algn="ctr">
              <a:solidFill>
                <a:srgbClr val="0070C0"/>
              </a:solidFill>
              <a:round/>
            </a:ln>
            <a:effectLst/>
          </c:spPr>
          <c:cat>
            <c:numRef>
              <c:f>Summary!$P$16:$W$16</c:f>
              <c:numCache>
                <c:formatCode>0</c:formatCode>
                <c:ptCount val="8"/>
                <c:pt idx="0">
                  <c:v>4</c:v>
                </c:pt>
                <c:pt idx="1">
                  <c:v>5</c:v>
                </c:pt>
                <c:pt idx="2">
                  <c:v>6</c:v>
                </c:pt>
                <c:pt idx="3">
                  <c:v>7</c:v>
                </c:pt>
                <c:pt idx="4">
                  <c:v>8</c:v>
                </c:pt>
                <c:pt idx="5">
                  <c:v>9</c:v>
                </c:pt>
                <c:pt idx="6">
                  <c:v>10</c:v>
                </c:pt>
                <c:pt idx="7">
                  <c:v>11</c:v>
                </c:pt>
              </c:numCache>
            </c:numRef>
          </c:cat>
          <c:val>
            <c:numRef>
              <c:f>Summary!$P$17:$S$17</c:f>
              <c:numCache>
                <c:formatCode>0</c:formatCode>
                <c:ptCount val="4"/>
                <c:pt idx="0">
                  <c:v>0</c:v>
                </c:pt>
                <c:pt idx="1">
                  <c:v>0</c:v>
                </c:pt>
                <c:pt idx="2">
                  <c:v>0</c:v>
                </c:pt>
                <c:pt idx="3">
                  <c:v>0</c:v>
                </c:pt>
              </c:numCache>
            </c:numRef>
          </c:val>
          <c:extLst>
            <c:ext xmlns:c16="http://schemas.microsoft.com/office/drawing/2014/chart" uri="{C3380CC4-5D6E-409C-BE32-E72D297353CC}">
              <c16:uniqueId val="{00000000-0A42-452C-B8C8-089B2D87DD24}"/>
            </c:ext>
          </c:extLst>
        </c:ser>
        <c:dLbls>
          <c:showLegendKey val="0"/>
          <c:showVal val="0"/>
          <c:showCatName val="0"/>
          <c:showSerName val="0"/>
          <c:showPercent val="0"/>
          <c:showBubbleSize val="0"/>
        </c:dLbls>
        <c:axId val="159290088"/>
        <c:axId val="159291656"/>
        <c:extLst/>
      </c:radarChart>
      <c:catAx>
        <c:axId val="15929008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159291656"/>
        <c:crosses val="autoZero"/>
        <c:auto val="1"/>
        <c:lblAlgn val="ctr"/>
        <c:lblOffset val="100"/>
        <c:noMultiLvlLbl val="0"/>
      </c:catAx>
      <c:valAx>
        <c:axId val="159291656"/>
        <c:scaling>
          <c:orientation val="minMax"/>
          <c:max val="100"/>
        </c:scaling>
        <c:delete val="0"/>
        <c:axPos val="l"/>
        <c:majorGridlines>
          <c:spPr>
            <a:ln w="12700" cap="flat" cmpd="sng" algn="ctr">
              <a:solidFill>
                <a:srgbClr val="0070C0"/>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159290088"/>
        <c:crosses val="autoZero"/>
        <c:crossBetween val="between"/>
      </c:valAx>
      <c:spPr>
        <a:solidFill>
          <a:schemeClr val="bg1"/>
        </a:solidFill>
        <a:ln w="762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Recommendations!A1"/><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Recommendations!A1"/></Relationships>
</file>

<file path=xl/drawings/_rels/drawing3.xml.rels><?xml version="1.0" encoding="UTF-8" standalone="yes"?>
<Relationships xmlns="http://schemas.openxmlformats.org/package/2006/relationships"><Relationship Id="rId8" Type="http://schemas.openxmlformats.org/officeDocument/2006/relationships/hyperlink" Target="#Recommendations!B14"/><Relationship Id="rId13" Type="http://schemas.openxmlformats.org/officeDocument/2006/relationships/hyperlink" Target="#Recommendations!B22"/><Relationship Id="rId18" Type="http://schemas.openxmlformats.org/officeDocument/2006/relationships/hyperlink" Target="#Recommendations!A5"/><Relationship Id="rId3" Type="http://schemas.openxmlformats.org/officeDocument/2006/relationships/hyperlink" Target="#Recommendations!B5"/><Relationship Id="rId21" Type="http://schemas.openxmlformats.org/officeDocument/2006/relationships/hyperlink" Target="#Recommendations!A9"/><Relationship Id="rId7" Type="http://schemas.openxmlformats.org/officeDocument/2006/relationships/hyperlink" Target="#Recommendations!B12"/><Relationship Id="rId12" Type="http://schemas.openxmlformats.org/officeDocument/2006/relationships/hyperlink" Target="#Recommendations!B19"/><Relationship Id="rId17" Type="http://schemas.openxmlformats.org/officeDocument/2006/relationships/hyperlink" Target="#Recommendations!A6"/><Relationship Id="rId2" Type="http://schemas.openxmlformats.org/officeDocument/2006/relationships/image" Target="../media/image2.gif"/><Relationship Id="rId16" Type="http://schemas.openxmlformats.org/officeDocument/2006/relationships/hyperlink" Target="#Recommendations!A4"/><Relationship Id="rId20" Type="http://schemas.openxmlformats.org/officeDocument/2006/relationships/hyperlink" Target="#Recommendations!A8"/><Relationship Id="rId1" Type="http://schemas.openxmlformats.org/officeDocument/2006/relationships/hyperlink" Target="#Recommendations!B6"/><Relationship Id="rId6" Type="http://schemas.openxmlformats.org/officeDocument/2006/relationships/hyperlink" Target="#Recommendations!B10"/><Relationship Id="rId11" Type="http://schemas.openxmlformats.org/officeDocument/2006/relationships/hyperlink" Target="#Recommendations!B18"/><Relationship Id="rId5" Type="http://schemas.openxmlformats.org/officeDocument/2006/relationships/hyperlink" Target="#Recommendations!B8"/><Relationship Id="rId15" Type="http://schemas.openxmlformats.org/officeDocument/2006/relationships/hyperlink" Target="#Recommendations!B24"/><Relationship Id="rId23" Type="http://schemas.openxmlformats.org/officeDocument/2006/relationships/hyperlink" Target="#Recommendations!A11"/><Relationship Id="rId10" Type="http://schemas.openxmlformats.org/officeDocument/2006/relationships/hyperlink" Target="#Recommendations!B15"/><Relationship Id="rId19" Type="http://schemas.openxmlformats.org/officeDocument/2006/relationships/hyperlink" Target="#Recommendations!A7"/><Relationship Id="rId4" Type="http://schemas.openxmlformats.org/officeDocument/2006/relationships/hyperlink" Target="#Recommendations!B4"/><Relationship Id="rId9" Type="http://schemas.openxmlformats.org/officeDocument/2006/relationships/hyperlink" Target="#Recommendations!B16"/><Relationship Id="rId14" Type="http://schemas.openxmlformats.org/officeDocument/2006/relationships/hyperlink" Target="#Recommendations!B23"/><Relationship Id="rId22" Type="http://schemas.openxmlformats.org/officeDocument/2006/relationships/hyperlink" Target="#Recommendations!A10"/></Relationships>
</file>

<file path=xl/drawings/_rels/drawing4.xml.rels><?xml version="1.0" encoding="UTF-8" standalone="yes"?>
<Relationships xmlns="http://schemas.openxmlformats.org/package/2006/relationships"><Relationship Id="rId8" Type="http://schemas.openxmlformats.org/officeDocument/2006/relationships/hyperlink" Target="#Recommendations!A9"/><Relationship Id="rId3" Type="http://schemas.openxmlformats.org/officeDocument/2006/relationships/image" Target="../media/image4.png"/><Relationship Id="rId7" Type="http://schemas.openxmlformats.org/officeDocument/2006/relationships/hyperlink" Target="#Recommendations!A8"/><Relationship Id="rId2" Type="http://schemas.openxmlformats.org/officeDocument/2006/relationships/hyperlink" Target="#Recommendations!A4"/><Relationship Id="rId1" Type="http://schemas.openxmlformats.org/officeDocument/2006/relationships/chart" Target="../charts/chart1.xml"/><Relationship Id="rId6" Type="http://schemas.openxmlformats.org/officeDocument/2006/relationships/hyperlink" Target="#Recommendations!A7"/><Relationship Id="rId5" Type="http://schemas.openxmlformats.org/officeDocument/2006/relationships/hyperlink" Target="#Recommendations!A5"/><Relationship Id="rId10" Type="http://schemas.openxmlformats.org/officeDocument/2006/relationships/hyperlink" Target="#Recommendations!A11"/><Relationship Id="rId4" Type="http://schemas.openxmlformats.org/officeDocument/2006/relationships/hyperlink" Target="#Recommendations!A6"/><Relationship Id="rId9" Type="http://schemas.openxmlformats.org/officeDocument/2006/relationships/hyperlink" Target="#Recommendations!A10"/></Relationships>
</file>

<file path=xl/drawings/drawing1.xml><?xml version="1.0" encoding="utf-8"?>
<xdr:wsDr xmlns:xdr="http://schemas.openxmlformats.org/drawingml/2006/spreadsheetDrawing" xmlns:a="http://schemas.openxmlformats.org/drawingml/2006/main">
  <xdr:twoCellAnchor editAs="oneCell">
    <xdr:from>
      <xdr:col>2</xdr:col>
      <xdr:colOff>2628900</xdr:colOff>
      <xdr:row>0</xdr:row>
      <xdr:rowOff>19050</xdr:rowOff>
    </xdr:from>
    <xdr:to>
      <xdr:col>2</xdr:col>
      <xdr:colOff>4438650</xdr:colOff>
      <xdr:row>2</xdr:row>
      <xdr:rowOff>148397</xdr:rowOff>
    </xdr:to>
    <xdr:pic>
      <xdr:nvPicPr>
        <xdr:cNvPr id="2" name="Picture 1" descr="NCEPOD Logo.bmp">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6115050" y="19050"/>
          <a:ext cx="1809750" cy="510347"/>
        </a:xfrm>
        <a:prstGeom prst="rect">
          <a:avLst/>
        </a:prstGeom>
      </xdr:spPr>
    </xdr:pic>
    <xdr:clientData/>
  </xdr:twoCellAnchor>
  <xdr:twoCellAnchor editAs="oneCell">
    <xdr:from>
      <xdr:col>2</xdr:col>
      <xdr:colOff>5524500</xdr:colOff>
      <xdr:row>11</xdr:row>
      <xdr:rowOff>152400</xdr:rowOff>
    </xdr:from>
    <xdr:to>
      <xdr:col>2</xdr:col>
      <xdr:colOff>5705475</xdr:colOff>
      <xdr:row>11</xdr:row>
      <xdr:rowOff>324707</xdr:rowOff>
    </xdr:to>
    <xdr:pic>
      <xdr:nvPicPr>
        <xdr:cNvPr id="3"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9010650" y="5486400"/>
          <a:ext cx="180975" cy="172307"/>
        </a:xfrm>
        <a:prstGeom prst="rect">
          <a:avLst/>
        </a:prstGeom>
        <a:noFill/>
      </xdr:spPr>
    </xdr:pic>
    <xdr:clientData/>
  </xdr:twoCellAnchor>
  <xdr:twoCellAnchor editAs="oneCell">
    <xdr:from>
      <xdr:col>0</xdr:col>
      <xdr:colOff>38100</xdr:colOff>
      <xdr:row>0</xdr:row>
      <xdr:rowOff>0</xdr:rowOff>
    </xdr:from>
    <xdr:to>
      <xdr:col>1</xdr:col>
      <xdr:colOff>177536</xdr:colOff>
      <xdr:row>16</xdr:row>
      <xdr:rowOff>95250</xdr:rowOff>
    </xdr:to>
    <xdr:pic>
      <xdr:nvPicPr>
        <xdr:cNvPr id="4" name="Picture 3">
          <a:extLst>
            <a:ext uri="{FF2B5EF4-FFF2-40B4-BE49-F238E27FC236}">
              <a16:creationId xmlns:a16="http://schemas.microsoft.com/office/drawing/2014/main" id="{EBE7046F-E386-FA02-2E80-453B274D35F5}"/>
            </a:ext>
          </a:extLst>
        </xdr:cNvPr>
        <xdr:cNvPicPr>
          <a:picLocks noChangeAspect="1"/>
        </xdr:cNvPicPr>
      </xdr:nvPicPr>
      <xdr:blipFill>
        <a:blip xmlns:r="http://schemas.openxmlformats.org/officeDocument/2006/relationships" r:embed="rId4"/>
        <a:stretch>
          <a:fillRect/>
        </a:stretch>
      </xdr:blipFill>
      <xdr:spPr>
        <a:xfrm>
          <a:off x="38100" y="0"/>
          <a:ext cx="3625586" cy="5133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5544862</xdr:colOff>
      <xdr:row>24</xdr:row>
      <xdr:rowOff>20434</xdr:rowOff>
    </xdr:from>
    <xdr:to>
      <xdr:col>0</xdr:col>
      <xdr:colOff>5725837</xdr:colOff>
      <xdr:row>24</xdr:row>
      <xdr:rowOff>192741</xdr:rowOff>
    </xdr:to>
    <xdr:pic>
      <xdr:nvPicPr>
        <xdr:cNvPr id="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544862" y="5021059"/>
          <a:ext cx="180975" cy="172307"/>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oneCellAnchor>
    <xdr:from>
      <xdr:col>13</xdr:col>
      <xdr:colOff>0</xdr:colOff>
      <xdr:row>4</xdr:row>
      <xdr:rowOff>0</xdr:rowOff>
    </xdr:from>
    <xdr:ext cx="0" cy="134207"/>
    <xdr:pic>
      <xdr:nvPicPr>
        <xdr:cNvPr id="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024800" y="647700"/>
          <a:ext cx="0" cy="134207"/>
        </a:xfrm>
        <a:prstGeom prst="rect">
          <a:avLst/>
        </a:prstGeom>
        <a:noFill/>
      </xdr:spPr>
    </xdr:pic>
    <xdr:clientData/>
  </xdr:oneCellAnchor>
  <xdr:oneCellAnchor>
    <xdr:from>
      <xdr:col>13</xdr:col>
      <xdr:colOff>0</xdr:colOff>
      <xdr:row>4</xdr:row>
      <xdr:rowOff>0</xdr:rowOff>
    </xdr:from>
    <xdr:ext cx="0" cy="134207"/>
    <xdr:pic>
      <xdr:nvPicPr>
        <xdr:cNvPr id="3"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031950" y="647700"/>
          <a:ext cx="0" cy="134207"/>
        </a:xfrm>
        <a:prstGeom prst="rect">
          <a:avLst/>
        </a:prstGeom>
        <a:noFill/>
      </xdr:spPr>
    </xdr:pic>
    <xdr:clientData/>
  </xdr:oneCellAnchor>
  <xdr:oneCellAnchor>
    <xdr:from>
      <xdr:col>13</xdr:col>
      <xdr:colOff>0</xdr:colOff>
      <xdr:row>4</xdr:row>
      <xdr:rowOff>0</xdr:rowOff>
    </xdr:from>
    <xdr:ext cx="0" cy="134207"/>
    <xdr:pic>
      <xdr:nvPicPr>
        <xdr:cNvPr id="4"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718750" y="647700"/>
          <a:ext cx="0" cy="134207"/>
        </a:xfrm>
        <a:prstGeom prst="rect">
          <a:avLst/>
        </a:prstGeom>
        <a:noFill/>
      </xdr:spPr>
    </xdr:pic>
    <xdr:clientData/>
  </xdr:oneCellAnchor>
  <xdr:oneCellAnchor>
    <xdr:from>
      <xdr:col>13</xdr:col>
      <xdr:colOff>0</xdr:colOff>
      <xdr:row>4</xdr:row>
      <xdr:rowOff>0</xdr:rowOff>
    </xdr:from>
    <xdr:ext cx="0" cy="134207"/>
    <xdr:pic>
      <xdr:nvPicPr>
        <xdr:cNvPr id="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718750" y="647700"/>
          <a:ext cx="0" cy="134207"/>
        </a:xfrm>
        <a:prstGeom prst="rect">
          <a:avLst/>
        </a:prstGeom>
        <a:noFill/>
      </xdr:spPr>
    </xdr:pic>
    <xdr:clientData/>
  </xdr:oneCellAnchor>
  <xdr:oneCellAnchor>
    <xdr:from>
      <xdr:col>13</xdr:col>
      <xdr:colOff>0</xdr:colOff>
      <xdr:row>4</xdr:row>
      <xdr:rowOff>0</xdr:rowOff>
    </xdr:from>
    <xdr:ext cx="0" cy="134207"/>
    <xdr:pic>
      <xdr:nvPicPr>
        <xdr:cNvPr id="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8"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0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0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0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1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1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8"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1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19"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0"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1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6" name="Picture 25"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1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13</xdr:col>
      <xdr:colOff>0</xdr:colOff>
      <xdr:row>4</xdr:row>
      <xdr:rowOff>0</xdr:rowOff>
    </xdr:from>
    <xdr:ext cx="0" cy="134207"/>
    <xdr:pic>
      <xdr:nvPicPr>
        <xdr:cNvPr id="2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1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39325" y="647700"/>
          <a:ext cx="0" cy="134207"/>
        </a:xfrm>
        <a:prstGeom prst="rect">
          <a:avLst/>
        </a:prstGeom>
        <a:noFill/>
      </xdr:spPr>
    </xdr:pic>
    <xdr:clientData/>
  </xdr:oneCellAnchor>
  <xdr:oneCellAnchor>
    <xdr:from>
      <xdr:col>4</xdr:col>
      <xdr:colOff>657225</xdr:colOff>
      <xdr:row>4</xdr:row>
      <xdr:rowOff>0</xdr:rowOff>
    </xdr:from>
    <xdr:ext cx="0" cy="134207"/>
    <xdr:pic>
      <xdr:nvPicPr>
        <xdr:cNvPr id="28" name="Picture 63" descr="C:\Users\hfreeth\AppData\Local\Microsoft\Windows\Temporary Internet Files\Content.IE5\XLHOTTUP\MM900254501[1].gif">
          <a:extLst>
            <a:ext uri="{FF2B5EF4-FFF2-40B4-BE49-F238E27FC236}">
              <a16:creationId xmlns:a16="http://schemas.microsoft.com/office/drawing/2014/main" id="{00000000-0008-0000-0200-00001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24150" y="647700"/>
          <a:ext cx="0" cy="134207"/>
        </a:xfrm>
        <a:prstGeom prst="rect">
          <a:avLst/>
        </a:prstGeom>
        <a:noFill/>
      </xdr:spPr>
    </xdr:pic>
    <xdr:clientData/>
  </xdr:oneCellAnchor>
  <xdr:oneCellAnchor>
    <xdr:from>
      <xdr:col>13</xdr:col>
      <xdr:colOff>0</xdr:colOff>
      <xdr:row>4</xdr:row>
      <xdr:rowOff>0</xdr:rowOff>
    </xdr:from>
    <xdr:ext cx="0" cy="134207"/>
    <xdr:pic>
      <xdr:nvPicPr>
        <xdr:cNvPr id="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718750" y="647700"/>
          <a:ext cx="0" cy="134207"/>
        </a:xfrm>
        <a:prstGeom prst="rect">
          <a:avLst/>
        </a:prstGeom>
        <a:noFill/>
      </xdr:spPr>
    </xdr:pic>
    <xdr:clientData/>
  </xdr:oneCellAnchor>
  <xdr:oneCellAnchor>
    <xdr:from>
      <xdr:col>13</xdr:col>
      <xdr:colOff>0</xdr:colOff>
      <xdr:row>4</xdr:row>
      <xdr:rowOff>0</xdr:rowOff>
    </xdr:from>
    <xdr:ext cx="0" cy="134207"/>
    <xdr:pic>
      <xdr:nvPicPr>
        <xdr:cNvPr id="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031950" y="647700"/>
          <a:ext cx="0" cy="134207"/>
        </a:xfrm>
        <a:prstGeom prst="rect">
          <a:avLst/>
        </a:prstGeom>
        <a:noFill/>
      </xdr:spPr>
    </xdr:pic>
    <xdr:clientData/>
  </xdr:oneCellAnchor>
  <xdr:oneCellAnchor>
    <xdr:from>
      <xdr:col>13</xdr:col>
      <xdr:colOff>0</xdr:colOff>
      <xdr:row>4</xdr:row>
      <xdr:rowOff>0</xdr:rowOff>
    </xdr:from>
    <xdr:ext cx="0" cy="134207"/>
    <xdr:pic>
      <xdr:nvPicPr>
        <xdr:cNvPr id="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49275" y="647700"/>
          <a:ext cx="0" cy="134207"/>
        </a:xfrm>
        <a:prstGeom prst="rect">
          <a:avLst/>
        </a:prstGeom>
        <a:noFill/>
      </xdr:spPr>
    </xdr:pic>
    <xdr:clientData/>
  </xdr:oneCellAnchor>
  <xdr:oneCellAnchor>
    <xdr:from>
      <xdr:col>13</xdr:col>
      <xdr:colOff>0</xdr:colOff>
      <xdr:row>4</xdr:row>
      <xdr:rowOff>0</xdr:rowOff>
    </xdr:from>
    <xdr:ext cx="0" cy="134207"/>
    <xdr:pic>
      <xdr:nvPicPr>
        <xdr:cNvPr id="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49275" y="647700"/>
          <a:ext cx="0" cy="134207"/>
        </a:xfrm>
        <a:prstGeom prst="rect">
          <a:avLst/>
        </a:prstGeom>
        <a:noFill/>
      </xdr:spPr>
    </xdr:pic>
    <xdr:clientData/>
  </xdr:oneCellAnchor>
  <xdr:oneCellAnchor>
    <xdr:from>
      <xdr:col>13</xdr:col>
      <xdr:colOff>0</xdr:colOff>
      <xdr:row>4</xdr:row>
      <xdr:rowOff>0</xdr:rowOff>
    </xdr:from>
    <xdr:ext cx="0" cy="134207"/>
    <xdr:pic>
      <xdr:nvPicPr>
        <xdr:cNvPr id="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697075" y="647700"/>
          <a:ext cx="0" cy="134207"/>
        </a:xfrm>
        <a:prstGeom prst="rect">
          <a:avLst/>
        </a:prstGeom>
        <a:noFill/>
      </xdr:spPr>
    </xdr:pic>
    <xdr:clientData/>
  </xdr:oneCellAnchor>
  <xdr:oneCellAnchor>
    <xdr:from>
      <xdr:col>13</xdr:col>
      <xdr:colOff>0</xdr:colOff>
      <xdr:row>4</xdr:row>
      <xdr:rowOff>0</xdr:rowOff>
    </xdr:from>
    <xdr:ext cx="0" cy="134207"/>
    <xdr:pic>
      <xdr:nvPicPr>
        <xdr:cNvPr id="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697075" y="647700"/>
          <a:ext cx="0" cy="134207"/>
        </a:xfrm>
        <a:prstGeom prst="rect">
          <a:avLst/>
        </a:prstGeom>
        <a:noFill/>
      </xdr:spPr>
    </xdr:pic>
    <xdr:clientData/>
  </xdr:oneCellAnchor>
  <xdr:oneCellAnchor>
    <xdr:from>
      <xdr:col>13</xdr:col>
      <xdr:colOff>0</xdr:colOff>
      <xdr:row>4</xdr:row>
      <xdr:rowOff>0</xdr:rowOff>
    </xdr:from>
    <xdr:ext cx="0" cy="134207"/>
    <xdr:pic>
      <xdr:nvPicPr>
        <xdr:cNvPr id="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621125" y="647700"/>
          <a:ext cx="0" cy="134207"/>
        </a:xfrm>
        <a:prstGeom prst="rect">
          <a:avLst/>
        </a:prstGeom>
        <a:noFill/>
      </xdr:spPr>
    </xdr:pic>
    <xdr:clientData/>
  </xdr:oneCellAnchor>
  <xdr:oneCellAnchor>
    <xdr:from>
      <xdr:col>13</xdr:col>
      <xdr:colOff>0</xdr:colOff>
      <xdr:row>4</xdr:row>
      <xdr:rowOff>0</xdr:rowOff>
    </xdr:from>
    <xdr:ext cx="0" cy="134207"/>
    <xdr:pic>
      <xdr:nvPicPr>
        <xdr:cNvPr id="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621125" y="647700"/>
          <a:ext cx="0" cy="134207"/>
        </a:xfrm>
        <a:prstGeom prst="rect">
          <a:avLst/>
        </a:prstGeom>
        <a:noFill/>
      </xdr:spPr>
    </xdr:pic>
    <xdr:clientData/>
  </xdr:oneCellAnchor>
  <xdr:oneCellAnchor>
    <xdr:from>
      <xdr:col>13</xdr:col>
      <xdr:colOff>0</xdr:colOff>
      <xdr:row>4</xdr:row>
      <xdr:rowOff>0</xdr:rowOff>
    </xdr:from>
    <xdr:ext cx="0" cy="134207"/>
    <xdr:pic>
      <xdr:nvPicPr>
        <xdr:cNvPr id="49" name="Picture 48"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754600" y="647700"/>
          <a:ext cx="0" cy="134207"/>
        </a:xfrm>
        <a:prstGeom prst="rect">
          <a:avLst/>
        </a:prstGeom>
        <a:noFill/>
      </xdr:spPr>
    </xdr:pic>
    <xdr:clientData/>
  </xdr:oneCellAnchor>
  <xdr:oneCellAnchor>
    <xdr:from>
      <xdr:col>13</xdr:col>
      <xdr:colOff>0</xdr:colOff>
      <xdr:row>4</xdr:row>
      <xdr:rowOff>0</xdr:rowOff>
    </xdr:from>
    <xdr:ext cx="0" cy="134207"/>
    <xdr:pic>
      <xdr:nvPicPr>
        <xdr:cNvPr id="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754600" y="647700"/>
          <a:ext cx="0" cy="134207"/>
        </a:xfrm>
        <a:prstGeom prst="rect">
          <a:avLst/>
        </a:prstGeom>
        <a:noFill/>
      </xdr:spPr>
    </xdr:pic>
    <xdr:clientData/>
  </xdr:oneCellAnchor>
  <xdr:oneCellAnchor>
    <xdr:from>
      <xdr:col>13</xdr:col>
      <xdr:colOff>0</xdr:colOff>
      <xdr:row>4</xdr:row>
      <xdr:rowOff>0</xdr:rowOff>
    </xdr:from>
    <xdr:ext cx="0" cy="134207"/>
    <xdr:pic>
      <xdr:nvPicPr>
        <xdr:cNvPr id="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0650200" y="647700"/>
          <a:ext cx="0" cy="134207"/>
        </a:xfrm>
        <a:prstGeom prst="rect">
          <a:avLst/>
        </a:prstGeom>
        <a:noFill/>
      </xdr:spPr>
    </xdr:pic>
    <xdr:clientData/>
  </xdr:oneCellAnchor>
  <xdr:oneCellAnchor>
    <xdr:from>
      <xdr:col>13</xdr:col>
      <xdr:colOff>0</xdr:colOff>
      <xdr:row>4</xdr:row>
      <xdr:rowOff>0</xdr:rowOff>
    </xdr:from>
    <xdr:ext cx="0" cy="134207"/>
    <xdr:pic>
      <xdr:nvPicPr>
        <xdr:cNvPr id="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0650200" y="647700"/>
          <a:ext cx="0" cy="134207"/>
        </a:xfrm>
        <a:prstGeom prst="rect">
          <a:avLst/>
        </a:prstGeom>
        <a:noFill/>
      </xdr:spPr>
    </xdr:pic>
    <xdr:clientData/>
  </xdr:oneCellAnchor>
  <xdr:oneCellAnchor>
    <xdr:from>
      <xdr:col>13</xdr:col>
      <xdr:colOff>0</xdr:colOff>
      <xdr:row>4</xdr:row>
      <xdr:rowOff>0</xdr:rowOff>
    </xdr:from>
    <xdr:ext cx="0" cy="134207"/>
    <xdr:pic>
      <xdr:nvPicPr>
        <xdr:cNvPr id="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098000" y="647700"/>
          <a:ext cx="0" cy="134207"/>
        </a:xfrm>
        <a:prstGeom prst="rect">
          <a:avLst/>
        </a:prstGeom>
        <a:noFill/>
      </xdr:spPr>
    </xdr:pic>
    <xdr:clientData/>
  </xdr:oneCellAnchor>
  <xdr:oneCellAnchor>
    <xdr:from>
      <xdr:col>13</xdr:col>
      <xdr:colOff>0</xdr:colOff>
      <xdr:row>4</xdr:row>
      <xdr:rowOff>0</xdr:rowOff>
    </xdr:from>
    <xdr:ext cx="0" cy="134207"/>
    <xdr:pic>
      <xdr:nvPicPr>
        <xdr:cNvPr id="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098000" y="647700"/>
          <a:ext cx="0" cy="134207"/>
        </a:xfrm>
        <a:prstGeom prst="rect">
          <a:avLst/>
        </a:prstGeom>
        <a:noFill/>
      </xdr:spPr>
    </xdr:pic>
    <xdr:clientData/>
  </xdr:oneCellAnchor>
  <xdr:oneCellAnchor>
    <xdr:from>
      <xdr:col>13</xdr:col>
      <xdr:colOff>0</xdr:colOff>
      <xdr:row>4</xdr:row>
      <xdr:rowOff>0</xdr:rowOff>
    </xdr:from>
    <xdr:ext cx="0" cy="134207"/>
    <xdr:pic>
      <xdr:nvPicPr>
        <xdr:cNvPr id="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545800" y="647700"/>
          <a:ext cx="0" cy="134207"/>
        </a:xfrm>
        <a:prstGeom prst="rect">
          <a:avLst/>
        </a:prstGeom>
        <a:noFill/>
      </xdr:spPr>
    </xdr:pic>
    <xdr:clientData/>
  </xdr:oneCellAnchor>
  <xdr:oneCellAnchor>
    <xdr:from>
      <xdr:col>13</xdr:col>
      <xdr:colOff>0</xdr:colOff>
      <xdr:row>4</xdr:row>
      <xdr:rowOff>0</xdr:rowOff>
    </xdr:from>
    <xdr:ext cx="0" cy="134207"/>
    <xdr:pic>
      <xdr:nvPicPr>
        <xdr:cNvPr id="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545800" y="647700"/>
          <a:ext cx="0" cy="134207"/>
        </a:xfrm>
        <a:prstGeom prst="rect">
          <a:avLst/>
        </a:prstGeom>
        <a:noFill/>
      </xdr:spPr>
    </xdr:pic>
    <xdr:clientData/>
  </xdr:oneCellAnchor>
  <xdr:oneCellAnchor>
    <xdr:from>
      <xdr:col>13</xdr:col>
      <xdr:colOff>0</xdr:colOff>
      <xdr:row>4</xdr:row>
      <xdr:rowOff>0</xdr:rowOff>
    </xdr:from>
    <xdr:ext cx="0" cy="134207"/>
    <xdr:pic>
      <xdr:nvPicPr>
        <xdr:cNvPr id="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4993600" y="647700"/>
          <a:ext cx="0" cy="134207"/>
        </a:xfrm>
        <a:prstGeom prst="rect">
          <a:avLst/>
        </a:prstGeom>
        <a:noFill/>
      </xdr:spPr>
    </xdr:pic>
    <xdr:clientData/>
  </xdr:oneCellAnchor>
  <xdr:oneCellAnchor>
    <xdr:from>
      <xdr:col>13</xdr:col>
      <xdr:colOff>0</xdr:colOff>
      <xdr:row>4</xdr:row>
      <xdr:rowOff>0</xdr:rowOff>
    </xdr:from>
    <xdr:ext cx="0" cy="134207"/>
    <xdr:pic>
      <xdr:nvPicPr>
        <xdr:cNvPr id="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4993600" y="647700"/>
          <a:ext cx="0" cy="134207"/>
        </a:xfrm>
        <a:prstGeom prst="rect">
          <a:avLst/>
        </a:prstGeom>
        <a:noFill/>
      </xdr:spPr>
    </xdr:pic>
    <xdr:clientData/>
  </xdr:oneCellAnchor>
  <xdr:oneCellAnchor>
    <xdr:from>
      <xdr:col>13</xdr:col>
      <xdr:colOff>0</xdr:colOff>
      <xdr:row>4</xdr:row>
      <xdr:rowOff>0</xdr:rowOff>
    </xdr:from>
    <xdr:ext cx="0" cy="134207"/>
    <xdr:pic>
      <xdr:nvPicPr>
        <xdr:cNvPr id="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6441400" y="647700"/>
          <a:ext cx="0" cy="134207"/>
        </a:xfrm>
        <a:prstGeom prst="rect">
          <a:avLst/>
        </a:prstGeom>
        <a:noFill/>
      </xdr:spPr>
    </xdr:pic>
    <xdr:clientData/>
  </xdr:oneCellAnchor>
  <xdr:oneCellAnchor>
    <xdr:from>
      <xdr:col>13</xdr:col>
      <xdr:colOff>0</xdr:colOff>
      <xdr:row>4</xdr:row>
      <xdr:rowOff>0</xdr:rowOff>
    </xdr:from>
    <xdr:ext cx="0" cy="134207"/>
    <xdr:pic>
      <xdr:nvPicPr>
        <xdr:cNvPr id="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6441400" y="647700"/>
          <a:ext cx="0" cy="134207"/>
        </a:xfrm>
        <a:prstGeom prst="rect">
          <a:avLst/>
        </a:prstGeom>
        <a:noFill/>
      </xdr:spPr>
    </xdr:pic>
    <xdr:clientData/>
  </xdr:oneCellAnchor>
  <xdr:oneCellAnchor>
    <xdr:from>
      <xdr:col>13</xdr:col>
      <xdr:colOff>0</xdr:colOff>
      <xdr:row>4</xdr:row>
      <xdr:rowOff>0</xdr:rowOff>
    </xdr:from>
    <xdr:ext cx="0" cy="134207"/>
    <xdr:pic>
      <xdr:nvPicPr>
        <xdr:cNvPr id="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13</xdr:col>
      <xdr:colOff>0</xdr:colOff>
      <xdr:row>4</xdr:row>
      <xdr:rowOff>0</xdr:rowOff>
    </xdr:from>
    <xdr:ext cx="0" cy="134207"/>
    <xdr:pic>
      <xdr:nvPicPr>
        <xdr:cNvPr id="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13</xdr:col>
      <xdr:colOff>0</xdr:colOff>
      <xdr:row>4</xdr:row>
      <xdr:rowOff>0</xdr:rowOff>
    </xdr:from>
    <xdr:ext cx="0" cy="134207"/>
    <xdr:pic>
      <xdr:nvPicPr>
        <xdr:cNvPr id="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13</xdr:col>
      <xdr:colOff>0</xdr:colOff>
      <xdr:row>4</xdr:row>
      <xdr:rowOff>0</xdr:rowOff>
    </xdr:from>
    <xdr:ext cx="0" cy="134207"/>
    <xdr:pic>
      <xdr:nvPicPr>
        <xdr:cNvPr id="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13</xdr:col>
      <xdr:colOff>0</xdr:colOff>
      <xdr:row>4</xdr:row>
      <xdr:rowOff>0</xdr:rowOff>
    </xdr:from>
    <xdr:ext cx="0" cy="134207"/>
    <xdr:pic>
      <xdr:nvPicPr>
        <xdr:cNvPr id="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13</xdr:col>
      <xdr:colOff>0</xdr:colOff>
      <xdr:row>4</xdr:row>
      <xdr:rowOff>0</xdr:rowOff>
    </xdr:from>
    <xdr:ext cx="0" cy="134207"/>
    <xdr:pic>
      <xdr:nvPicPr>
        <xdr:cNvPr id="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7889200" y="647700"/>
          <a:ext cx="0" cy="134207"/>
        </a:xfrm>
        <a:prstGeom prst="rect">
          <a:avLst/>
        </a:prstGeom>
        <a:noFill/>
      </xdr:spPr>
    </xdr:pic>
    <xdr:clientData/>
  </xdr:oneCellAnchor>
  <xdr:oneCellAnchor>
    <xdr:from>
      <xdr:col>13</xdr:col>
      <xdr:colOff>0</xdr:colOff>
      <xdr:row>4</xdr:row>
      <xdr:rowOff>0</xdr:rowOff>
    </xdr:from>
    <xdr:ext cx="0" cy="134207"/>
    <xdr:pic>
      <xdr:nvPicPr>
        <xdr:cNvPr id="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13</xdr:col>
      <xdr:colOff>0</xdr:colOff>
      <xdr:row>4</xdr:row>
      <xdr:rowOff>0</xdr:rowOff>
    </xdr:from>
    <xdr:ext cx="0" cy="134207"/>
    <xdr:pic>
      <xdr:nvPicPr>
        <xdr:cNvPr id="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337000" y="647700"/>
          <a:ext cx="0" cy="134207"/>
        </a:xfrm>
        <a:prstGeom prst="rect">
          <a:avLst/>
        </a:prstGeom>
        <a:noFill/>
      </xdr:spPr>
    </xdr:pic>
    <xdr:clientData/>
  </xdr:oneCellAnchor>
  <xdr:oneCellAnchor>
    <xdr:from>
      <xdr:col>13</xdr:col>
      <xdr:colOff>0</xdr:colOff>
      <xdr:row>4</xdr:row>
      <xdr:rowOff>0</xdr:rowOff>
    </xdr:from>
    <xdr:ext cx="0" cy="134207"/>
    <xdr:pic>
      <xdr:nvPicPr>
        <xdr:cNvPr id="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84800" y="647700"/>
          <a:ext cx="0" cy="134207"/>
        </a:xfrm>
        <a:prstGeom prst="rect">
          <a:avLst/>
        </a:prstGeom>
        <a:noFill/>
      </xdr:spPr>
    </xdr:pic>
    <xdr:clientData/>
  </xdr:oneCellAnchor>
  <xdr:oneCellAnchor>
    <xdr:from>
      <xdr:col>13</xdr:col>
      <xdr:colOff>0</xdr:colOff>
      <xdr:row>4</xdr:row>
      <xdr:rowOff>0</xdr:rowOff>
    </xdr:from>
    <xdr:ext cx="0" cy="134207"/>
    <xdr:pic>
      <xdr:nvPicPr>
        <xdr:cNvPr id="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84800" y="647700"/>
          <a:ext cx="0" cy="134207"/>
        </a:xfrm>
        <a:prstGeom prst="rect">
          <a:avLst/>
        </a:prstGeom>
        <a:noFill/>
      </xdr:spPr>
    </xdr:pic>
    <xdr:clientData/>
  </xdr:oneCellAnchor>
  <xdr:oneCellAnchor>
    <xdr:from>
      <xdr:col>13</xdr:col>
      <xdr:colOff>0</xdr:colOff>
      <xdr:row>4</xdr:row>
      <xdr:rowOff>0</xdr:rowOff>
    </xdr:from>
    <xdr:ext cx="0" cy="134207"/>
    <xdr:pic>
      <xdr:nvPicPr>
        <xdr:cNvPr id="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128200" y="647700"/>
          <a:ext cx="0" cy="134207"/>
        </a:xfrm>
        <a:prstGeom prst="rect">
          <a:avLst/>
        </a:prstGeom>
        <a:noFill/>
      </xdr:spPr>
    </xdr:pic>
    <xdr:clientData/>
  </xdr:oneCellAnchor>
  <xdr:oneCellAnchor>
    <xdr:from>
      <xdr:col>13</xdr:col>
      <xdr:colOff>0</xdr:colOff>
      <xdr:row>4</xdr:row>
      <xdr:rowOff>0</xdr:rowOff>
    </xdr:from>
    <xdr:ext cx="0" cy="134207"/>
    <xdr:pic>
      <xdr:nvPicPr>
        <xdr:cNvPr id="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128200" y="647700"/>
          <a:ext cx="0" cy="134207"/>
        </a:xfrm>
        <a:prstGeom prst="rect">
          <a:avLst/>
        </a:prstGeom>
        <a:noFill/>
      </xdr:spPr>
    </xdr:pic>
    <xdr:clientData/>
  </xdr:oneCellAnchor>
  <xdr:oneCellAnchor>
    <xdr:from>
      <xdr:col>13</xdr:col>
      <xdr:colOff>0</xdr:colOff>
      <xdr:row>4</xdr:row>
      <xdr:rowOff>0</xdr:rowOff>
    </xdr:from>
    <xdr:ext cx="0" cy="134207"/>
    <xdr:pic>
      <xdr:nvPicPr>
        <xdr:cNvPr id="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090475" y="647700"/>
          <a:ext cx="0" cy="134207"/>
        </a:xfrm>
        <a:prstGeom prst="rect">
          <a:avLst/>
        </a:prstGeom>
        <a:noFill/>
      </xdr:spPr>
    </xdr:pic>
    <xdr:clientData/>
  </xdr:oneCellAnchor>
  <xdr:oneCellAnchor>
    <xdr:from>
      <xdr:col>13</xdr:col>
      <xdr:colOff>0</xdr:colOff>
      <xdr:row>4</xdr:row>
      <xdr:rowOff>0</xdr:rowOff>
    </xdr:from>
    <xdr:ext cx="0" cy="134207"/>
    <xdr:pic>
      <xdr:nvPicPr>
        <xdr:cNvPr id="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090475" y="647700"/>
          <a:ext cx="0" cy="134207"/>
        </a:xfrm>
        <a:prstGeom prst="rect">
          <a:avLst/>
        </a:prstGeom>
        <a:noFill/>
      </xdr:spPr>
    </xdr:pic>
    <xdr:clientData/>
  </xdr:oneCellAnchor>
  <xdr:oneCellAnchor>
    <xdr:from>
      <xdr:col>13</xdr:col>
      <xdr:colOff>0</xdr:colOff>
      <xdr:row>4</xdr:row>
      <xdr:rowOff>0</xdr:rowOff>
    </xdr:from>
    <xdr:ext cx="0" cy="134207"/>
    <xdr:pic>
      <xdr:nvPicPr>
        <xdr:cNvPr id="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604950" y="647700"/>
          <a:ext cx="0" cy="134207"/>
        </a:xfrm>
        <a:prstGeom prst="rect">
          <a:avLst/>
        </a:prstGeom>
        <a:noFill/>
      </xdr:spPr>
    </xdr:pic>
    <xdr:clientData/>
  </xdr:oneCellAnchor>
  <xdr:oneCellAnchor>
    <xdr:from>
      <xdr:col>13</xdr:col>
      <xdr:colOff>0</xdr:colOff>
      <xdr:row>4</xdr:row>
      <xdr:rowOff>0</xdr:rowOff>
    </xdr:from>
    <xdr:ext cx="0" cy="134207"/>
    <xdr:pic>
      <xdr:nvPicPr>
        <xdr:cNvPr id="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604950" y="647700"/>
          <a:ext cx="0" cy="134207"/>
        </a:xfrm>
        <a:prstGeom prst="rect">
          <a:avLst/>
        </a:prstGeom>
        <a:noFill/>
      </xdr:spPr>
    </xdr:pic>
    <xdr:clientData/>
  </xdr:oneCellAnchor>
  <xdr:oneCellAnchor>
    <xdr:from>
      <xdr:col>13</xdr:col>
      <xdr:colOff>0</xdr:colOff>
      <xdr:row>4</xdr:row>
      <xdr:rowOff>0</xdr:rowOff>
    </xdr:from>
    <xdr:ext cx="0" cy="134207"/>
    <xdr:pic>
      <xdr:nvPicPr>
        <xdr:cNvPr id="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909875" y="647700"/>
          <a:ext cx="0" cy="134207"/>
        </a:xfrm>
        <a:prstGeom prst="rect">
          <a:avLst/>
        </a:prstGeom>
        <a:noFill/>
      </xdr:spPr>
    </xdr:pic>
    <xdr:clientData/>
  </xdr:oneCellAnchor>
  <xdr:oneCellAnchor>
    <xdr:from>
      <xdr:col>13</xdr:col>
      <xdr:colOff>0</xdr:colOff>
      <xdr:row>4</xdr:row>
      <xdr:rowOff>0</xdr:rowOff>
    </xdr:from>
    <xdr:ext cx="0" cy="134207"/>
    <xdr:pic>
      <xdr:nvPicPr>
        <xdr:cNvPr id="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909875" y="647700"/>
          <a:ext cx="0" cy="134207"/>
        </a:xfrm>
        <a:prstGeom prst="rect">
          <a:avLst/>
        </a:prstGeom>
        <a:noFill/>
      </xdr:spPr>
    </xdr:pic>
    <xdr:clientData/>
  </xdr:oneCellAnchor>
  <xdr:oneCellAnchor>
    <xdr:from>
      <xdr:col>13</xdr:col>
      <xdr:colOff>0</xdr:colOff>
      <xdr:row>4</xdr:row>
      <xdr:rowOff>0</xdr:rowOff>
    </xdr:from>
    <xdr:ext cx="0" cy="134207"/>
    <xdr:pic>
      <xdr:nvPicPr>
        <xdr:cNvPr id="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214800" y="647700"/>
          <a:ext cx="0" cy="134207"/>
        </a:xfrm>
        <a:prstGeom prst="rect">
          <a:avLst/>
        </a:prstGeom>
        <a:noFill/>
      </xdr:spPr>
    </xdr:pic>
    <xdr:clientData/>
  </xdr:oneCellAnchor>
  <xdr:oneCellAnchor>
    <xdr:from>
      <xdr:col>13</xdr:col>
      <xdr:colOff>0</xdr:colOff>
      <xdr:row>4</xdr:row>
      <xdr:rowOff>0</xdr:rowOff>
    </xdr:from>
    <xdr:ext cx="0" cy="134207"/>
    <xdr:pic>
      <xdr:nvPicPr>
        <xdr:cNvPr id="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214800" y="647700"/>
          <a:ext cx="0" cy="134207"/>
        </a:xfrm>
        <a:prstGeom prst="rect">
          <a:avLst/>
        </a:prstGeom>
        <a:noFill/>
      </xdr:spPr>
    </xdr:pic>
    <xdr:clientData/>
  </xdr:oneCellAnchor>
  <xdr:oneCellAnchor>
    <xdr:from>
      <xdr:col>13</xdr:col>
      <xdr:colOff>0</xdr:colOff>
      <xdr:row>4</xdr:row>
      <xdr:rowOff>0</xdr:rowOff>
    </xdr:from>
    <xdr:ext cx="0" cy="134207"/>
    <xdr:pic>
      <xdr:nvPicPr>
        <xdr:cNvPr id="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5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519725" y="647700"/>
          <a:ext cx="0" cy="134207"/>
        </a:xfrm>
        <a:prstGeom prst="rect">
          <a:avLst/>
        </a:prstGeom>
        <a:noFill/>
      </xdr:spPr>
    </xdr:pic>
    <xdr:clientData/>
  </xdr:oneCellAnchor>
  <xdr:oneCellAnchor>
    <xdr:from>
      <xdr:col>13</xdr:col>
      <xdr:colOff>0</xdr:colOff>
      <xdr:row>4</xdr:row>
      <xdr:rowOff>0</xdr:rowOff>
    </xdr:from>
    <xdr:ext cx="0" cy="134207"/>
    <xdr:pic>
      <xdr:nvPicPr>
        <xdr:cNvPr id="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519725" y="647700"/>
          <a:ext cx="0" cy="134207"/>
        </a:xfrm>
        <a:prstGeom prst="rect">
          <a:avLst/>
        </a:prstGeom>
        <a:noFill/>
      </xdr:spPr>
    </xdr:pic>
    <xdr:clientData/>
  </xdr:oneCellAnchor>
  <xdr:oneCellAnchor>
    <xdr:from>
      <xdr:col>13</xdr:col>
      <xdr:colOff>0</xdr:colOff>
      <xdr:row>4</xdr:row>
      <xdr:rowOff>0</xdr:rowOff>
    </xdr:from>
    <xdr:ext cx="0" cy="134207"/>
    <xdr:pic>
      <xdr:nvPicPr>
        <xdr:cNvPr id="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824650" y="647700"/>
          <a:ext cx="0" cy="134207"/>
        </a:xfrm>
        <a:prstGeom prst="rect">
          <a:avLst/>
        </a:prstGeom>
        <a:noFill/>
      </xdr:spPr>
    </xdr:pic>
    <xdr:clientData/>
  </xdr:oneCellAnchor>
  <xdr:oneCellAnchor>
    <xdr:from>
      <xdr:col>13</xdr:col>
      <xdr:colOff>0</xdr:colOff>
      <xdr:row>4</xdr:row>
      <xdr:rowOff>0</xdr:rowOff>
    </xdr:from>
    <xdr:ext cx="0" cy="134207"/>
    <xdr:pic>
      <xdr:nvPicPr>
        <xdr:cNvPr id="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824650" y="647700"/>
          <a:ext cx="0" cy="134207"/>
        </a:xfrm>
        <a:prstGeom prst="rect">
          <a:avLst/>
        </a:prstGeom>
        <a:noFill/>
      </xdr:spPr>
    </xdr:pic>
    <xdr:clientData/>
  </xdr:oneCellAnchor>
  <xdr:oneCellAnchor>
    <xdr:from>
      <xdr:col>13</xdr:col>
      <xdr:colOff>0</xdr:colOff>
      <xdr:row>4</xdr:row>
      <xdr:rowOff>0</xdr:rowOff>
    </xdr:from>
    <xdr:ext cx="0" cy="134207"/>
    <xdr:pic>
      <xdr:nvPicPr>
        <xdr:cNvPr id="1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882050" y="647700"/>
          <a:ext cx="0" cy="134207"/>
        </a:xfrm>
        <a:prstGeom prst="rect">
          <a:avLst/>
        </a:prstGeom>
        <a:noFill/>
      </xdr:spPr>
    </xdr:pic>
    <xdr:clientData/>
  </xdr:oneCellAnchor>
  <xdr:oneCellAnchor>
    <xdr:from>
      <xdr:col>13</xdr:col>
      <xdr:colOff>0</xdr:colOff>
      <xdr:row>4</xdr:row>
      <xdr:rowOff>0</xdr:rowOff>
    </xdr:from>
    <xdr:ext cx="0" cy="134207"/>
    <xdr:pic>
      <xdr:nvPicPr>
        <xdr:cNvPr id="1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882050" y="647700"/>
          <a:ext cx="0" cy="134207"/>
        </a:xfrm>
        <a:prstGeom prst="rect">
          <a:avLst/>
        </a:prstGeom>
        <a:noFill/>
      </xdr:spPr>
    </xdr:pic>
    <xdr:clientData/>
  </xdr:oneCellAnchor>
  <xdr:oneCellAnchor>
    <xdr:from>
      <xdr:col>13</xdr:col>
      <xdr:colOff>0</xdr:colOff>
      <xdr:row>4</xdr:row>
      <xdr:rowOff>0</xdr:rowOff>
    </xdr:from>
    <xdr:ext cx="0" cy="134207"/>
    <xdr:pic>
      <xdr:nvPicPr>
        <xdr:cNvPr id="1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796575" y="647700"/>
          <a:ext cx="0" cy="134207"/>
        </a:xfrm>
        <a:prstGeom prst="rect">
          <a:avLst/>
        </a:prstGeom>
        <a:noFill/>
      </xdr:spPr>
    </xdr:pic>
    <xdr:clientData/>
  </xdr:oneCellAnchor>
  <xdr:oneCellAnchor>
    <xdr:from>
      <xdr:col>13</xdr:col>
      <xdr:colOff>0</xdr:colOff>
      <xdr:row>4</xdr:row>
      <xdr:rowOff>0</xdr:rowOff>
    </xdr:from>
    <xdr:ext cx="0" cy="134207"/>
    <xdr:pic>
      <xdr:nvPicPr>
        <xdr:cNvPr id="10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796575" y="647700"/>
          <a:ext cx="0" cy="134207"/>
        </a:xfrm>
        <a:prstGeom prst="rect">
          <a:avLst/>
        </a:prstGeom>
        <a:noFill/>
      </xdr:spPr>
    </xdr:pic>
    <xdr:clientData/>
  </xdr:oneCellAnchor>
  <xdr:oneCellAnchor>
    <xdr:from>
      <xdr:col>13</xdr:col>
      <xdr:colOff>0</xdr:colOff>
      <xdr:row>4</xdr:row>
      <xdr:rowOff>0</xdr:rowOff>
    </xdr:from>
    <xdr:ext cx="0" cy="134207"/>
    <xdr:pic>
      <xdr:nvPicPr>
        <xdr:cNvPr id="10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041725" y="676275"/>
          <a:ext cx="0" cy="134207"/>
        </a:xfrm>
        <a:prstGeom prst="rect">
          <a:avLst/>
        </a:prstGeom>
        <a:noFill/>
      </xdr:spPr>
    </xdr:pic>
    <xdr:clientData/>
  </xdr:oneCellAnchor>
  <xdr:oneCellAnchor>
    <xdr:from>
      <xdr:col>13</xdr:col>
      <xdr:colOff>0</xdr:colOff>
      <xdr:row>4</xdr:row>
      <xdr:rowOff>0</xdr:rowOff>
    </xdr:from>
    <xdr:ext cx="0" cy="134207"/>
    <xdr:pic>
      <xdr:nvPicPr>
        <xdr:cNvPr id="10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9041725" y="676275"/>
          <a:ext cx="0" cy="134207"/>
        </a:xfrm>
        <a:prstGeom prst="rect">
          <a:avLst/>
        </a:prstGeom>
        <a:noFill/>
      </xdr:spPr>
    </xdr:pic>
    <xdr:clientData/>
  </xdr:oneCellAnchor>
  <xdr:oneCellAnchor>
    <xdr:from>
      <xdr:col>13</xdr:col>
      <xdr:colOff>0</xdr:colOff>
      <xdr:row>4</xdr:row>
      <xdr:rowOff>0</xdr:rowOff>
    </xdr:from>
    <xdr:ext cx="0" cy="134207"/>
    <xdr:pic>
      <xdr:nvPicPr>
        <xdr:cNvPr id="113" name="Picture 112"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356675" y="676275"/>
          <a:ext cx="0" cy="134207"/>
        </a:xfrm>
        <a:prstGeom prst="rect">
          <a:avLst/>
        </a:prstGeom>
        <a:noFill/>
      </xdr:spPr>
    </xdr:pic>
    <xdr:clientData/>
  </xdr:oneCellAnchor>
  <xdr:oneCellAnchor>
    <xdr:from>
      <xdr:col>13</xdr:col>
      <xdr:colOff>0</xdr:colOff>
      <xdr:row>4</xdr:row>
      <xdr:rowOff>0</xdr:rowOff>
    </xdr:from>
    <xdr:ext cx="0" cy="134207"/>
    <xdr:pic>
      <xdr:nvPicPr>
        <xdr:cNvPr id="1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356675" y="676275"/>
          <a:ext cx="0" cy="134207"/>
        </a:xfrm>
        <a:prstGeom prst="rect">
          <a:avLst/>
        </a:prstGeom>
        <a:noFill/>
      </xdr:spPr>
    </xdr:pic>
    <xdr:clientData/>
  </xdr:oneCellAnchor>
  <xdr:oneCellAnchor>
    <xdr:from>
      <xdr:col>13</xdr:col>
      <xdr:colOff>0</xdr:colOff>
      <xdr:row>4</xdr:row>
      <xdr:rowOff>0</xdr:rowOff>
    </xdr:from>
    <xdr:ext cx="0" cy="134207"/>
    <xdr:pic>
      <xdr:nvPicPr>
        <xdr:cNvPr id="118"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7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19"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7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1"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7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2"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7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3"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7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7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8"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8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29"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8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0"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8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8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2"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8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3"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8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4"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8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5"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8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8"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3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8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8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41" name="Picture 140"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8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42"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8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13</xdr:col>
      <xdr:colOff>0</xdr:colOff>
      <xdr:row>4</xdr:row>
      <xdr:rowOff>0</xdr:rowOff>
    </xdr:from>
    <xdr:ext cx="0" cy="134207"/>
    <xdr:pic>
      <xdr:nvPicPr>
        <xdr:cNvPr id="1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13</xdr:col>
      <xdr:colOff>0</xdr:colOff>
      <xdr:row>4</xdr:row>
      <xdr:rowOff>0</xdr:rowOff>
    </xdr:from>
    <xdr:ext cx="0" cy="134207"/>
    <xdr:pic>
      <xdr:nvPicPr>
        <xdr:cNvPr id="1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13</xdr:col>
      <xdr:colOff>0</xdr:colOff>
      <xdr:row>4</xdr:row>
      <xdr:rowOff>0</xdr:rowOff>
    </xdr:from>
    <xdr:ext cx="0" cy="134207"/>
    <xdr:pic>
      <xdr:nvPicPr>
        <xdr:cNvPr id="1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52400" y="676275"/>
          <a:ext cx="0" cy="134207"/>
        </a:xfrm>
        <a:prstGeom prst="rect">
          <a:avLst/>
        </a:prstGeom>
        <a:noFill/>
      </xdr:spPr>
    </xdr:pic>
    <xdr:clientData/>
  </xdr:oneCellAnchor>
  <xdr:oneCellAnchor>
    <xdr:from>
      <xdr:col>13</xdr:col>
      <xdr:colOff>0</xdr:colOff>
      <xdr:row>4</xdr:row>
      <xdr:rowOff>0</xdr:rowOff>
    </xdr:from>
    <xdr:ext cx="0" cy="134207"/>
    <xdr:pic>
      <xdr:nvPicPr>
        <xdr:cNvPr id="1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243125" y="676275"/>
          <a:ext cx="0" cy="134207"/>
        </a:xfrm>
        <a:prstGeom prst="rect">
          <a:avLst/>
        </a:prstGeom>
        <a:noFill/>
      </xdr:spPr>
    </xdr:pic>
    <xdr:clientData/>
  </xdr:oneCellAnchor>
  <xdr:oneCellAnchor>
    <xdr:from>
      <xdr:col>13</xdr:col>
      <xdr:colOff>0</xdr:colOff>
      <xdr:row>4</xdr:row>
      <xdr:rowOff>0</xdr:rowOff>
    </xdr:from>
    <xdr:ext cx="0" cy="134207"/>
    <xdr:pic>
      <xdr:nvPicPr>
        <xdr:cNvPr id="1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243125" y="676275"/>
          <a:ext cx="0" cy="134207"/>
        </a:xfrm>
        <a:prstGeom prst="rect">
          <a:avLst/>
        </a:prstGeom>
        <a:noFill/>
      </xdr:spPr>
    </xdr:pic>
    <xdr:clientData/>
  </xdr:oneCellAnchor>
  <xdr:oneCellAnchor>
    <xdr:from>
      <xdr:col>13</xdr:col>
      <xdr:colOff>0</xdr:colOff>
      <xdr:row>4</xdr:row>
      <xdr:rowOff>0</xdr:rowOff>
    </xdr:from>
    <xdr:ext cx="0" cy="134207"/>
    <xdr:pic>
      <xdr:nvPicPr>
        <xdr:cNvPr id="1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510325" y="676275"/>
          <a:ext cx="0" cy="134207"/>
        </a:xfrm>
        <a:prstGeom prst="rect">
          <a:avLst/>
        </a:prstGeom>
        <a:noFill/>
      </xdr:spPr>
    </xdr:pic>
    <xdr:clientData/>
  </xdr:oneCellAnchor>
  <xdr:oneCellAnchor>
    <xdr:from>
      <xdr:col>13</xdr:col>
      <xdr:colOff>0</xdr:colOff>
      <xdr:row>4</xdr:row>
      <xdr:rowOff>0</xdr:rowOff>
    </xdr:from>
    <xdr:ext cx="0" cy="134207"/>
    <xdr:pic>
      <xdr:nvPicPr>
        <xdr:cNvPr id="1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4510325" y="676275"/>
          <a:ext cx="0" cy="134207"/>
        </a:xfrm>
        <a:prstGeom prst="rect">
          <a:avLst/>
        </a:prstGeom>
        <a:noFill/>
      </xdr:spPr>
    </xdr:pic>
    <xdr:clientData/>
  </xdr:oneCellAnchor>
  <xdr:oneCellAnchor>
    <xdr:from>
      <xdr:col>13</xdr:col>
      <xdr:colOff>0</xdr:colOff>
      <xdr:row>4</xdr:row>
      <xdr:rowOff>0</xdr:rowOff>
    </xdr:from>
    <xdr:ext cx="0" cy="134207"/>
    <xdr:pic>
      <xdr:nvPicPr>
        <xdr:cNvPr id="1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1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329600" y="676275"/>
          <a:ext cx="0" cy="134207"/>
        </a:xfrm>
        <a:prstGeom prst="rect">
          <a:avLst/>
        </a:prstGeom>
        <a:noFill/>
      </xdr:spPr>
    </xdr:pic>
    <xdr:clientData/>
  </xdr:oneCellAnchor>
  <xdr:oneCellAnchor>
    <xdr:from>
      <xdr:col>13</xdr:col>
      <xdr:colOff>0</xdr:colOff>
      <xdr:row>4</xdr:row>
      <xdr:rowOff>0</xdr:rowOff>
    </xdr:from>
    <xdr:ext cx="0" cy="134207"/>
    <xdr:pic>
      <xdr:nvPicPr>
        <xdr:cNvPr id="219"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D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0"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D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D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2"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3"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4"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E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29"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E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0"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E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E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2"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E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3"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E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4"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E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5"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E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6"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E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8"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3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F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F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2" name="Picture 241"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F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3"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F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358050" y="876300"/>
          <a:ext cx="0" cy="134207"/>
        </a:xfrm>
        <a:prstGeom prst="rect">
          <a:avLst/>
        </a:prstGeom>
        <a:noFill/>
      </xdr:spPr>
    </xdr:pic>
    <xdr:clientData/>
  </xdr:oneCellAnchor>
  <xdr:oneCellAnchor>
    <xdr:from>
      <xdr:col>13</xdr:col>
      <xdr:colOff>0</xdr:colOff>
      <xdr:row>4</xdr:row>
      <xdr:rowOff>0</xdr:rowOff>
    </xdr:from>
    <xdr:ext cx="0" cy="134207"/>
    <xdr:pic>
      <xdr:nvPicPr>
        <xdr:cNvPr id="2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358050" y="876300"/>
          <a:ext cx="0" cy="134207"/>
        </a:xfrm>
        <a:prstGeom prst="rect">
          <a:avLst/>
        </a:prstGeom>
        <a:noFill/>
      </xdr:spPr>
    </xdr:pic>
    <xdr:clientData/>
  </xdr:oneCellAnchor>
  <xdr:oneCellAnchor>
    <xdr:from>
      <xdr:col>13</xdr:col>
      <xdr:colOff>0</xdr:colOff>
      <xdr:row>4</xdr:row>
      <xdr:rowOff>0</xdr:rowOff>
    </xdr:from>
    <xdr:ext cx="0" cy="134207"/>
    <xdr:pic>
      <xdr:nvPicPr>
        <xdr:cNvPr id="2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939075" y="876300"/>
          <a:ext cx="0" cy="134207"/>
        </a:xfrm>
        <a:prstGeom prst="rect">
          <a:avLst/>
        </a:prstGeom>
        <a:noFill/>
      </xdr:spPr>
    </xdr:pic>
    <xdr:clientData/>
  </xdr:oneCellAnchor>
  <xdr:oneCellAnchor>
    <xdr:from>
      <xdr:col>13</xdr:col>
      <xdr:colOff>0</xdr:colOff>
      <xdr:row>4</xdr:row>
      <xdr:rowOff>0</xdr:rowOff>
    </xdr:from>
    <xdr:ext cx="0" cy="134207"/>
    <xdr:pic>
      <xdr:nvPicPr>
        <xdr:cNvPr id="264"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0000000-0008-0000-0200-00000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1222950" y="876300"/>
          <a:ext cx="0" cy="134207"/>
        </a:xfrm>
        <a:prstGeom prst="rect">
          <a:avLst/>
        </a:prstGeom>
        <a:noFill/>
      </xdr:spPr>
    </xdr:pic>
    <xdr:clientData/>
  </xdr:oneCellAnchor>
  <xdr:oneCellAnchor>
    <xdr:from>
      <xdr:col>13</xdr:col>
      <xdr:colOff>0</xdr:colOff>
      <xdr:row>4</xdr:row>
      <xdr:rowOff>0</xdr:rowOff>
    </xdr:from>
    <xdr:ext cx="0" cy="134207"/>
    <xdr:pic>
      <xdr:nvPicPr>
        <xdr:cNvPr id="2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1222950" y="876300"/>
          <a:ext cx="0" cy="134207"/>
        </a:xfrm>
        <a:prstGeom prst="rect">
          <a:avLst/>
        </a:prstGeom>
        <a:noFill/>
      </xdr:spPr>
    </xdr:pic>
    <xdr:clientData/>
  </xdr:oneCellAnchor>
  <xdr:oneCellAnchor>
    <xdr:from>
      <xdr:col>13</xdr:col>
      <xdr:colOff>0</xdr:colOff>
      <xdr:row>4</xdr:row>
      <xdr:rowOff>0</xdr:rowOff>
    </xdr:from>
    <xdr:ext cx="0" cy="134207"/>
    <xdr:pic>
      <xdr:nvPicPr>
        <xdr:cNvPr id="267" name="Picture 266"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13</xdr:col>
      <xdr:colOff>0</xdr:colOff>
      <xdr:row>4</xdr:row>
      <xdr:rowOff>0</xdr:rowOff>
    </xdr:from>
    <xdr:ext cx="0" cy="134207"/>
    <xdr:pic>
      <xdr:nvPicPr>
        <xdr:cNvPr id="2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6</xdr:col>
      <xdr:colOff>0</xdr:colOff>
      <xdr:row>4</xdr:row>
      <xdr:rowOff>0</xdr:rowOff>
    </xdr:from>
    <xdr:ext cx="0" cy="134207"/>
    <xdr:pic>
      <xdr:nvPicPr>
        <xdr:cNvPr id="2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6</xdr:col>
      <xdr:colOff>0</xdr:colOff>
      <xdr:row>4</xdr:row>
      <xdr:rowOff>0</xdr:rowOff>
    </xdr:from>
    <xdr:ext cx="0" cy="134207"/>
    <xdr:pic>
      <xdr:nvPicPr>
        <xdr:cNvPr id="2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6</xdr:col>
      <xdr:colOff>0</xdr:colOff>
      <xdr:row>4</xdr:row>
      <xdr:rowOff>0</xdr:rowOff>
    </xdr:from>
    <xdr:ext cx="0" cy="134207"/>
    <xdr:pic>
      <xdr:nvPicPr>
        <xdr:cNvPr id="2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6</xdr:col>
      <xdr:colOff>0</xdr:colOff>
      <xdr:row>4</xdr:row>
      <xdr:rowOff>0</xdr:rowOff>
    </xdr:from>
    <xdr:ext cx="0" cy="134207"/>
    <xdr:pic>
      <xdr:nvPicPr>
        <xdr:cNvPr id="2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6</xdr:col>
      <xdr:colOff>0</xdr:colOff>
      <xdr:row>4</xdr:row>
      <xdr:rowOff>0</xdr:rowOff>
    </xdr:from>
    <xdr:ext cx="0" cy="134207"/>
    <xdr:pic>
      <xdr:nvPicPr>
        <xdr:cNvPr id="2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6</xdr:col>
      <xdr:colOff>0</xdr:colOff>
      <xdr:row>4</xdr:row>
      <xdr:rowOff>0</xdr:rowOff>
    </xdr:from>
    <xdr:ext cx="0" cy="134207"/>
    <xdr:pic>
      <xdr:nvPicPr>
        <xdr:cNvPr id="2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080200" y="876300"/>
          <a:ext cx="0" cy="134207"/>
        </a:xfrm>
        <a:prstGeom prst="rect">
          <a:avLst/>
        </a:prstGeom>
        <a:noFill/>
      </xdr:spPr>
    </xdr:pic>
    <xdr:clientData/>
  </xdr:oneCellAnchor>
  <xdr:oneCellAnchor>
    <xdr:from>
      <xdr:col>6</xdr:col>
      <xdr:colOff>0</xdr:colOff>
      <xdr:row>4</xdr:row>
      <xdr:rowOff>0</xdr:rowOff>
    </xdr:from>
    <xdr:ext cx="0" cy="134207"/>
    <xdr:pic>
      <xdr:nvPicPr>
        <xdr:cNvPr id="2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6</xdr:col>
      <xdr:colOff>0</xdr:colOff>
      <xdr:row>4</xdr:row>
      <xdr:rowOff>0</xdr:rowOff>
    </xdr:from>
    <xdr:ext cx="0" cy="134207"/>
    <xdr:pic>
      <xdr:nvPicPr>
        <xdr:cNvPr id="2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842575" y="876300"/>
          <a:ext cx="0" cy="134207"/>
        </a:xfrm>
        <a:prstGeom prst="rect">
          <a:avLst/>
        </a:prstGeom>
        <a:noFill/>
      </xdr:spPr>
    </xdr:pic>
    <xdr:clientData/>
  </xdr:oneCellAnchor>
  <xdr:oneCellAnchor>
    <xdr:from>
      <xdr:col>13</xdr:col>
      <xdr:colOff>0</xdr:colOff>
      <xdr:row>4</xdr:row>
      <xdr:rowOff>0</xdr:rowOff>
    </xdr:from>
    <xdr:ext cx="0" cy="134207"/>
    <xdr:pic>
      <xdr:nvPicPr>
        <xdr:cNvPr id="277" name="Picture 276"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13</xdr:col>
      <xdr:colOff>0</xdr:colOff>
      <xdr:row>4</xdr:row>
      <xdr:rowOff>0</xdr:rowOff>
    </xdr:from>
    <xdr:ext cx="0" cy="134207"/>
    <xdr:pic>
      <xdr:nvPicPr>
        <xdr:cNvPr id="2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146625" y="876300"/>
          <a:ext cx="0" cy="134207"/>
        </a:xfrm>
        <a:prstGeom prst="rect">
          <a:avLst/>
        </a:prstGeom>
        <a:noFill/>
      </xdr:spPr>
    </xdr:pic>
    <xdr:clientData/>
  </xdr:oneCellAnchor>
  <xdr:oneCellAnchor>
    <xdr:from>
      <xdr:col>13</xdr:col>
      <xdr:colOff>0</xdr:colOff>
      <xdr:row>4</xdr:row>
      <xdr:rowOff>0</xdr:rowOff>
    </xdr:from>
    <xdr:ext cx="0" cy="134207"/>
    <xdr:pic>
      <xdr:nvPicPr>
        <xdr:cNvPr id="1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004625" y="876300"/>
          <a:ext cx="0" cy="134207"/>
        </a:xfrm>
        <a:prstGeom prst="rect">
          <a:avLst/>
        </a:prstGeom>
        <a:noFill/>
      </xdr:spPr>
    </xdr:pic>
    <xdr:clientData/>
  </xdr:oneCellAnchor>
  <xdr:oneCellAnchor>
    <xdr:from>
      <xdr:col>13</xdr:col>
      <xdr:colOff>0</xdr:colOff>
      <xdr:row>4</xdr:row>
      <xdr:rowOff>0</xdr:rowOff>
    </xdr:from>
    <xdr:ext cx="0" cy="134207"/>
    <xdr:pic>
      <xdr:nvPicPr>
        <xdr:cNvPr id="1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004625" y="876300"/>
          <a:ext cx="0" cy="134207"/>
        </a:xfrm>
        <a:prstGeom prst="rect">
          <a:avLst/>
        </a:prstGeom>
        <a:noFill/>
      </xdr:spPr>
    </xdr:pic>
    <xdr:clientData/>
  </xdr:oneCellAnchor>
  <xdr:oneCellAnchor>
    <xdr:from>
      <xdr:col>13</xdr:col>
      <xdr:colOff>0</xdr:colOff>
      <xdr:row>4</xdr:row>
      <xdr:rowOff>0</xdr:rowOff>
    </xdr:from>
    <xdr:ext cx="0" cy="134207"/>
    <xdr:pic>
      <xdr:nvPicPr>
        <xdr:cNvPr id="198"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C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199"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C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1"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C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2"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C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3"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C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C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E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CF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8"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D0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09"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0"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2"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D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3"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D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4"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D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5"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D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18"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A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1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1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2" name="Picture 281"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1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3"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1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424975" y="876300"/>
          <a:ext cx="0" cy="134207"/>
        </a:xfrm>
        <a:prstGeom prst="rect">
          <a:avLst/>
        </a:prstGeom>
        <a:noFill/>
      </xdr:spPr>
    </xdr:pic>
    <xdr:clientData/>
  </xdr:oneCellAnchor>
  <xdr:oneCellAnchor>
    <xdr:from>
      <xdr:col>13</xdr:col>
      <xdr:colOff>0</xdr:colOff>
      <xdr:row>4</xdr:row>
      <xdr:rowOff>0</xdr:rowOff>
    </xdr:from>
    <xdr:ext cx="0" cy="134207"/>
    <xdr:pic>
      <xdr:nvPicPr>
        <xdr:cNvPr id="2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424975" y="876300"/>
          <a:ext cx="0" cy="134207"/>
        </a:xfrm>
        <a:prstGeom prst="rect">
          <a:avLst/>
        </a:prstGeom>
        <a:noFill/>
      </xdr:spPr>
    </xdr:pic>
    <xdr:clientData/>
  </xdr:oneCellAnchor>
  <xdr:oneCellAnchor>
    <xdr:from>
      <xdr:col>13</xdr:col>
      <xdr:colOff>0</xdr:colOff>
      <xdr:row>4</xdr:row>
      <xdr:rowOff>0</xdr:rowOff>
    </xdr:from>
    <xdr:ext cx="0" cy="134207"/>
    <xdr:pic>
      <xdr:nvPicPr>
        <xdr:cNvPr id="2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1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2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3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3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3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8006000" y="876300"/>
          <a:ext cx="0" cy="134207"/>
        </a:xfrm>
        <a:prstGeom prst="rect">
          <a:avLst/>
        </a:prstGeom>
        <a:noFill/>
      </xdr:spPr>
    </xdr:pic>
    <xdr:clientData/>
  </xdr:oneCellAnchor>
  <xdr:oneCellAnchor>
    <xdr:from>
      <xdr:col>13</xdr:col>
      <xdr:colOff>0</xdr:colOff>
      <xdr:row>4</xdr:row>
      <xdr:rowOff>0</xdr:rowOff>
    </xdr:from>
    <xdr:ext cx="0" cy="134207"/>
    <xdr:pic>
      <xdr:nvPicPr>
        <xdr:cNvPr id="303" name="Picture 302"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2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13</xdr:col>
      <xdr:colOff>0</xdr:colOff>
      <xdr:row>4</xdr:row>
      <xdr:rowOff>0</xdr:rowOff>
    </xdr:from>
    <xdr:ext cx="0" cy="134207"/>
    <xdr:pic>
      <xdr:nvPicPr>
        <xdr:cNvPr id="3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13</xdr:col>
      <xdr:colOff>0</xdr:colOff>
      <xdr:row>4</xdr:row>
      <xdr:rowOff>0</xdr:rowOff>
    </xdr:from>
    <xdr:ext cx="0" cy="134207"/>
    <xdr:pic>
      <xdr:nvPicPr>
        <xdr:cNvPr id="305" name="Picture 30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13</xdr:col>
      <xdr:colOff>0</xdr:colOff>
      <xdr:row>4</xdr:row>
      <xdr:rowOff>0</xdr:rowOff>
    </xdr:from>
    <xdr:ext cx="0" cy="134207"/>
    <xdr:pic>
      <xdr:nvPicPr>
        <xdr:cNvPr id="3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482500" y="876300"/>
          <a:ext cx="0" cy="134207"/>
        </a:xfrm>
        <a:prstGeom prst="rect">
          <a:avLst/>
        </a:prstGeom>
        <a:noFill/>
      </xdr:spPr>
    </xdr:pic>
    <xdr:clientData/>
  </xdr:oneCellAnchor>
  <xdr:oneCellAnchor>
    <xdr:from>
      <xdr:col>13</xdr:col>
      <xdr:colOff>0</xdr:colOff>
      <xdr:row>4</xdr:row>
      <xdr:rowOff>0</xdr:rowOff>
    </xdr:from>
    <xdr:ext cx="0" cy="134207"/>
    <xdr:pic>
      <xdr:nvPicPr>
        <xdr:cNvPr id="2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366575" y="876300"/>
          <a:ext cx="0" cy="134207"/>
        </a:xfrm>
        <a:prstGeom prst="rect">
          <a:avLst/>
        </a:prstGeom>
        <a:noFill/>
      </xdr:spPr>
    </xdr:pic>
    <xdr:clientData/>
  </xdr:oneCellAnchor>
  <xdr:oneCellAnchor>
    <xdr:from>
      <xdr:col>13</xdr:col>
      <xdr:colOff>0</xdr:colOff>
      <xdr:row>4</xdr:row>
      <xdr:rowOff>0</xdr:rowOff>
    </xdr:from>
    <xdr:ext cx="0" cy="134207"/>
    <xdr:pic>
      <xdr:nvPicPr>
        <xdr:cNvPr id="3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7366575" y="876300"/>
          <a:ext cx="0" cy="134207"/>
        </a:xfrm>
        <a:prstGeom prst="rect">
          <a:avLst/>
        </a:prstGeom>
        <a:noFill/>
      </xdr:spPr>
    </xdr:pic>
    <xdr:clientData/>
  </xdr:oneCellAnchor>
  <xdr:oneCellAnchor>
    <xdr:from>
      <xdr:col>6</xdr:col>
      <xdr:colOff>0</xdr:colOff>
      <xdr:row>4</xdr:row>
      <xdr:rowOff>0</xdr:rowOff>
    </xdr:from>
    <xdr:ext cx="0" cy="134207"/>
    <xdr:pic>
      <xdr:nvPicPr>
        <xdr:cNvPr id="309" name="Picture 308"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6</xdr:col>
      <xdr:colOff>0</xdr:colOff>
      <xdr:row>4</xdr:row>
      <xdr:rowOff>0</xdr:rowOff>
    </xdr:from>
    <xdr:ext cx="0" cy="134207"/>
    <xdr:pic>
      <xdr:nvPicPr>
        <xdr:cNvPr id="3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6</xdr:col>
      <xdr:colOff>0</xdr:colOff>
      <xdr:row>4</xdr:row>
      <xdr:rowOff>0</xdr:rowOff>
    </xdr:from>
    <xdr:ext cx="0" cy="134207"/>
    <xdr:pic>
      <xdr:nvPicPr>
        <xdr:cNvPr id="311" name="Picture 310"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6</xdr:col>
      <xdr:colOff>0</xdr:colOff>
      <xdr:row>4</xdr:row>
      <xdr:rowOff>0</xdr:rowOff>
    </xdr:from>
    <xdr:ext cx="0" cy="134207"/>
    <xdr:pic>
      <xdr:nvPicPr>
        <xdr:cNvPr id="3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0253900" y="876300"/>
          <a:ext cx="0" cy="134207"/>
        </a:xfrm>
        <a:prstGeom prst="rect">
          <a:avLst/>
        </a:prstGeom>
        <a:noFill/>
      </xdr:spPr>
    </xdr:pic>
    <xdr:clientData/>
  </xdr:oneCellAnchor>
  <xdr:oneCellAnchor>
    <xdr:from>
      <xdr:col>13</xdr:col>
      <xdr:colOff>0</xdr:colOff>
      <xdr:row>4</xdr:row>
      <xdr:rowOff>0</xdr:rowOff>
    </xdr:from>
    <xdr:ext cx="0" cy="134207"/>
    <xdr:pic>
      <xdr:nvPicPr>
        <xdr:cNvPr id="313" name="Picture 312"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337875" y="876300"/>
          <a:ext cx="0" cy="134207"/>
        </a:xfrm>
        <a:prstGeom prst="rect">
          <a:avLst/>
        </a:prstGeom>
        <a:noFill/>
      </xdr:spPr>
    </xdr:pic>
    <xdr:clientData/>
  </xdr:oneCellAnchor>
  <xdr:oneCellAnchor>
    <xdr:from>
      <xdr:col>13</xdr:col>
      <xdr:colOff>0</xdr:colOff>
      <xdr:row>4</xdr:row>
      <xdr:rowOff>0</xdr:rowOff>
    </xdr:from>
    <xdr:ext cx="0" cy="134207"/>
    <xdr:pic>
      <xdr:nvPicPr>
        <xdr:cNvPr id="3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337875" y="876300"/>
          <a:ext cx="0" cy="134207"/>
        </a:xfrm>
        <a:prstGeom prst="rect">
          <a:avLst/>
        </a:prstGeom>
        <a:noFill/>
      </xdr:spPr>
    </xdr:pic>
    <xdr:clientData/>
  </xdr:oneCellAnchor>
  <xdr:oneCellAnchor>
    <xdr:from>
      <xdr:col>13</xdr:col>
      <xdr:colOff>0</xdr:colOff>
      <xdr:row>4</xdr:row>
      <xdr:rowOff>0</xdr:rowOff>
    </xdr:from>
    <xdr:ext cx="0" cy="134207"/>
    <xdr:pic>
      <xdr:nvPicPr>
        <xdr:cNvPr id="315" name="Picture 31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47450" y="876300"/>
          <a:ext cx="0" cy="134207"/>
        </a:xfrm>
        <a:prstGeom prst="rect">
          <a:avLst/>
        </a:prstGeom>
        <a:noFill/>
      </xdr:spPr>
    </xdr:pic>
    <xdr:clientData/>
  </xdr:oneCellAnchor>
  <xdr:oneCellAnchor>
    <xdr:from>
      <xdr:col>13</xdr:col>
      <xdr:colOff>0</xdr:colOff>
      <xdr:row>4</xdr:row>
      <xdr:rowOff>0</xdr:rowOff>
    </xdr:from>
    <xdr:ext cx="0" cy="134207"/>
    <xdr:pic>
      <xdr:nvPicPr>
        <xdr:cNvPr id="3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47450" y="876300"/>
          <a:ext cx="0" cy="134207"/>
        </a:xfrm>
        <a:prstGeom prst="rect">
          <a:avLst/>
        </a:prstGeom>
        <a:noFill/>
      </xdr:spPr>
    </xdr:pic>
    <xdr:clientData/>
  </xdr:oneCellAnchor>
  <xdr:oneCellAnchor>
    <xdr:from>
      <xdr:col>13</xdr:col>
      <xdr:colOff>0</xdr:colOff>
      <xdr:row>4</xdr:row>
      <xdr:rowOff>0</xdr:rowOff>
    </xdr:from>
    <xdr:ext cx="0" cy="134207"/>
    <xdr:pic>
      <xdr:nvPicPr>
        <xdr:cNvPr id="3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13</xdr:col>
      <xdr:colOff>0</xdr:colOff>
      <xdr:row>4</xdr:row>
      <xdr:rowOff>0</xdr:rowOff>
    </xdr:from>
    <xdr:ext cx="0" cy="134207"/>
    <xdr:pic>
      <xdr:nvPicPr>
        <xdr:cNvPr id="31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13</xdr:col>
      <xdr:colOff>0</xdr:colOff>
      <xdr:row>4</xdr:row>
      <xdr:rowOff>0</xdr:rowOff>
    </xdr:from>
    <xdr:ext cx="0" cy="134207"/>
    <xdr:pic>
      <xdr:nvPicPr>
        <xdr:cNvPr id="31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3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13</xdr:col>
      <xdr:colOff>0</xdr:colOff>
      <xdr:row>4</xdr:row>
      <xdr:rowOff>0</xdr:rowOff>
    </xdr:from>
    <xdr:ext cx="0" cy="134207"/>
    <xdr:pic>
      <xdr:nvPicPr>
        <xdr:cNvPr id="3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13</xdr:col>
      <xdr:colOff>0</xdr:colOff>
      <xdr:row>4</xdr:row>
      <xdr:rowOff>0</xdr:rowOff>
    </xdr:from>
    <xdr:ext cx="0" cy="134207"/>
    <xdr:pic>
      <xdr:nvPicPr>
        <xdr:cNvPr id="3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13</xdr:col>
      <xdr:colOff>0</xdr:colOff>
      <xdr:row>4</xdr:row>
      <xdr:rowOff>0</xdr:rowOff>
    </xdr:from>
    <xdr:ext cx="0" cy="134207"/>
    <xdr:pic>
      <xdr:nvPicPr>
        <xdr:cNvPr id="32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948850" y="876300"/>
          <a:ext cx="0" cy="134207"/>
        </a:xfrm>
        <a:prstGeom prst="rect">
          <a:avLst/>
        </a:prstGeom>
        <a:noFill/>
      </xdr:spPr>
    </xdr:pic>
    <xdr:clientData/>
  </xdr:oneCellAnchor>
  <xdr:oneCellAnchor>
    <xdr:from>
      <xdr:col>13</xdr:col>
      <xdr:colOff>0</xdr:colOff>
      <xdr:row>4</xdr:row>
      <xdr:rowOff>0</xdr:rowOff>
    </xdr:from>
    <xdr:ext cx="0" cy="134207"/>
    <xdr:pic>
      <xdr:nvPicPr>
        <xdr:cNvPr id="32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20700" y="876300"/>
          <a:ext cx="0" cy="134207"/>
        </a:xfrm>
        <a:prstGeom prst="rect">
          <a:avLst/>
        </a:prstGeom>
        <a:noFill/>
      </xdr:spPr>
    </xdr:pic>
    <xdr:clientData/>
  </xdr:oneCellAnchor>
  <xdr:oneCellAnchor>
    <xdr:from>
      <xdr:col>13</xdr:col>
      <xdr:colOff>0</xdr:colOff>
      <xdr:row>4</xdr:row>
      <xdr:rowOff>0</xdr:rowOff>
    </xdr:from>
    <xdr:ext cx="0" cy="134207"/>
    <xdr:pic>
      <xdr:nvPicPr>
        <xdr:cNvPr id="32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220700" y="876300"/>
          <a:ext cx="0" cy="134207"/>
        </a:xfrm>
        <a:prstGeom prst="rect">
          <a:avLst/>
        </a:prstGeom>
        <a:noFill/>
      </xdr:spPr>
    </xdr:pic>
    <xdr:clientData/>
  </xdr:oneCellAnchor>
  <xdr:oneCellAnchor>
    <xdr:from>
      <xdr:col>13</xdr:col>
      <xdr:colOff>0</xdr:colOff>
      <xdr:row>4</xdr:row>
      <xdr:rowOff>0</xdr:rowOff>
    </xdr:from>
    <xdr:ext cx="0" cy="134207"/>
    <xdr:pic>
      <xdr:nvPicPr>
        <xdr:cNvPr id="32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316200" y="876300"/>
          <a:ext cx="0" cy="134207"/>
        </a:xfrm>
        <a:prstGeom prst="rect">
          <a:avLst/>
        </a:prstGeom>
        <a:noFill/>
      </xdr:spPr>
    </xdr:pic>
    <xdr:clientData/>
  </xdr:oneCellAnchor>
  <xdr:oneCellAnchor>
    <xdr:from>
      <xdr:col>13</xdr:col>
      <xdr:colOff>0</xdr:colOff>
      <xdr:row>4</xdr:row>
      <xdr:rowOff>0</xdr:rowOff>
    </xdr:from>
    <xdr:ext cx="0" cy="134207"/>
    <xdr:pic>
      <xdr:nvPicPr>
        <xdr:cNvPr id="3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316200" y="876300"/>
          <a:ext cx="0" cy="134207"/>
        </a:xfrm>
        <a:prstGeom prst="rect">
          <a:avLst/>
        </a:prstGeom>
        <a:noFill/>
      </xdr:spPr>
    </xdr:pic>
    <xdr:clientData/>
  </xdr:oneCellAnchor>
  <xdr:oneCellAnchor>
    <xdr:from>
      <xdr:col>13</xdr:col>
      <xdr:colOff>0</xdr:colOff>
      <xdr:row>4</xdr:row>
      <xdr:rowOff>0</xdr:rowOff>
    </xdr:from>
    <xdr:ext cx="0" cy="134207"/>
    <xdr:pic>
      <xdr:nvPicPr>
        <xdr:cNvPr id="3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840575" y="876300"/>
          <a:ext cx="0" cy="134207"/>
        </a:xfrm>
        <a:prstGeom prst="rect">
          <a:avLst/>
        </a:prstGeom>
        <a:noFill/>
      </xdr:spPr>
    </xdr:pic>
    <xdr:clientData/>
  </xdr:oneCellAnchor>
  <xdr:oneCellAnchor>
    <xdr:from>
      <xdr:col>13</xdr:col>
      <xdr:colOff>0</xdr:colOff>
      <xdr:row>4</xdr:row>
      <xdr:rowOff>0</xdr:rowOff>
    </xdr:from>
    <xdr:ext cx="0" cy="134207"/>
    <xdr:pic>
      <xdr:nvPicPr>
        <xdr:cNvPr id="3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840575" y="876300"/>
          <a:ext cx="0" cy="134207"/>
        </a:xfrm>
        <a:prstGeom prst="rect">
          <a:avLst/>
        </a:prstGeom>
        <a:noFill/>
      </xdr:spPr>
    </xdr:pic>
    <xdr:clientData/>
  </xdr:oneCellAnchor>
  <xdr:oneCellAnchor>
    <xdr:from>
      <xdr:col>13</xdr:col>
      <xdr:colOff>0</xdr:colOff>
      <xdr:row>4</xdr:row>
      <xdr:rowOff>0</xdr:rowOff>
    </xdr:from>
    <xdr:ext cx="0" cy="134207"/>
    <xdr:pic>
      <xdr:nvPicPr>
        <xdr:cNvPr id="3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173450" y="876300"/>
          <a:ext cx="0" cy="134207"/>
        </a:xfrm>
        <a:prstGeom prst="rect">
          <a:avLst/>
        </a:prstGeom>
        <a:noFill/>
      </xdr:spPr>
    </xdr:pic>
    <xdr:clientData/>
  </xdr:oneCellAnchor>
  <xdr:oneCellAnchor>
    <xdr:from>
      <xdr:col>13</xdr:col>
      <xdr:colOff>0</xdr:colOff>
      <xdr:row>4</xdr:row>
      <xdr:rowOff>0</xdr:rowOff>
    </xdr:from>
    <xdr:ext cx="0" cy="134207"/>
    <xdr:pic>
      <xdr:nvPicPr>
        <xdr:cNvPr id="3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173450" y="876300"/>
          <a:ext cx="0" cy="134207"/>
        </a:xfrm>
        <a:prstGeom prst="rect">
          <a:avLst/>
        </a:prstGeom>
        <a:noFill/>
      </xdr:spPr>
    </xdr:pic>
    <xdr:clientData/>
  </xdr:oneCellAnchor>
  <xdr:oneCellAnchor>
    <xdr:from>
      <xdr:col>13</xdr:col>
      <xdr:colOff>0</xdr:colOff>
      <xdr:row>4</xdr:row>
      <xdr:rowOff>0</xdr:rowOff>
    </xdr:from>
    <xdr:ext cx="0" cy="134207"/>
    <xdr:pic>
      <xdr:nvPicPr>
        <xdr:cNvPr id="33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4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33"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0000000-0008-0000-0200-00004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050750" y="876300"/>
          <a:ext cx="0" cy="134207"/>
        </a:xfrm>
        <a:prstGeom prst="rect">
          <a:avLst/>
        </a:prstGeom>
        <a:noFill/>
      </xdr:spPr>
    </xdr:pic>
    <xdr:clientData/>
  </xdr:oneCellAnchor>
  <xdr:oneCellAnchor>
    <xdr:from>
      <xdr:col>13</xdr:col>
      <xdr:colOff>0</xdr:colOff>
      <xdr:row>4</xdr:row>
      <xdr:rowOff>0</xdr:rowOff>
    </xdr:from>
    <xdr:ext cx="0" cy="134207"/>
    <xdr:pic>
      <xdr:nvPicPr>
        <xdr:cNvPr id="334"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4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4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3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5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3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5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38"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5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3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5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5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5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5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5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5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8"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5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49"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5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0"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5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5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6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6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6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6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6" name="Picture 355"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6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6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050750" y="876300"/>
          <a:ext cx="0" cy="134207"/>
        </a:xfrm>
        <a:prstGeom prst="rect">
          <a:avLst/>
        </a:prstGeom>
        <a:noFill/>
      </xdr:spPr>
    </xdr:pic>
    <xdr:clientData/>
  </xdr:oneCellAnchor>
  <xdr:oneCellAnchor>
    <xdr:from>
      <xdr:col>13</xdr:col>
      <xdr:colOff>0</xdr:colOff>
      <xdr:row>4</xdr:row>
      <xdr:rowOff>0</xdr:rowOff>
    </xdr:from>
    <xdr:ext cx="0" cy="134207"/>
    <xdr:pic>
      <xdr:nvPicPr>
        <xdr:cNvPr id="360" name="Picture 35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1450300" y="876300"/>
          <a:ext cx="0" cy="134207"/>
        </a:xfrm>
        <a:prstGeom prst="rect">
          <a:avLst/>
        </a:prstGeom>
        <a:noFill/>
      </xdr:spPr>
    </xdr:pic>
    <xdr:clientData/>
  </xdr:oneCellAnchor>
  <xdr:oneCellAnchor>
    <xdr:from>
      <xdr:col>13</xdr:col>
      <xdr:colOff>0</xdr:colOff>
      <xdr:row>4</xdr:row>
      <xdr:rowOff>0</xdr:rowOff>
    </xdr:from>
    <xdr:ext cx="0" cy="134207"/>
    <xdr:pic>
      <xdr:nvPicPr>
        <xdr:cNvPr id="3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1450300" y="876300"/>
          <a:ext cx="0" cy="134207"/>
        </a:xfrm>
        <a:prstGeom prst="rect">
          <a:avLst/>
        </a:prstGeom>
        <a:noFill/>
      </xdr:spPr>
    </xdr:pic>
    <xdr:clientData/>
  </xdr:oneCellAnchor>
  <xdr:oneCellAnchor>
    <xdr:from>
      <xdr:col>13</xdr:col>
      <xdr:colOff>0</xdr:colOff>
      <xdr:row>4</xdr:row>
      <xdr:rowOff>0</xdr:rowOff>
    </xdr:from>
    <xdr:ext cx="0" cy="134207"/>
    <xdr:pic>
      <xdr:nvPicPr>
        <xdr:cNvPr id="3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6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2498050" y="876300"/>
          <a:ext cx="0" cy="134207"/>
        </a:xfrm>
        <a:prstGeom prst="rect">
          <a:avLst/>
        </a:prstGeom>
        <a:noFill/>
      </xdr:spPr>
    </xdr:pic>
    <xdr:clientData/>
  </xdr:oneCellAnchor>
  <xdr:oneCellAnchor>
    <xdr:from>
      <xdr:col>13</xdr:col>
      <xdr:colOff>0</xdr:colOff>
      <xdr:row>4</xdr:row>
      <xdr:rowOff>0</xdr:rowOff>
    </xdr:from>
    <xdr:ext cx="0" cy="134207"/>
    <xdr:pic>
      <xdr:nvPicPr>
        <xdr:cNvPr id="371" name="Picture 370"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13</xdr:col>
      <xdr:colOff>0</xdr:colOff>
      <xdr:row>4</xdr:row>
      <xdr:rowOff>0</xdr:rowOff>
    </xdr:from>
    <xdr:ext cx="0" cy="134207"/>
    <xdr:pic>
      <xdr:nvPicPr>
        <xdr:cNvPr id="3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13</xdr:col>
      <xdr:colOff>0</xdr:colOff>
      <xdr:row>4</xdr:row>
      <xdr:rowOff>0</xdr:rowOff>
    </xdr:from>
    <xdr:ext cx="0" cy="134207"/>
    <xdr:pic>
      <xdr:nvPicPr>
        <xdr:cNvPr id="3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13</xdr:col>
      <xdr:colOff>0</xdr:colOff>
      <xdr:row>4</xdr:row>
      <xdr:rowOff>0</xdr:rowOff>
    </xdr:from>
    <xdr:ext cx="0" cy="134207"/>
    <xdr:pic>
      <xdr:nvPicPr>
        <xdr:cNvPr id="3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13</xdr:col>
      <xdr:colOff>0</xdr:colOff>
      <xdr:row>4</xdr:row>
      <xdr:rowOff>0</xdr:rowOff>
    </xdr:from>
    <xdr:ext cx="0" cy="134207"/>
    <xdr:pic>
      <xdr:nvPicPr>
        <xdr:cNvPr id="3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13</xdr:col>
      <xdr:colOff>0</xdr:colOff>
      <xdr:row>4</xdr:row>
      <xdr:rowOff>0</xdr:rowOff>
    </xdr:from>
    <xdr:ext cx="0" cy="134207"/>
    <xdr:pic>
      <xdr:nvPicPr>
        <xdr:cNvPr id="3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13</xdr:col>
      <xdr:colOff>0</xdr:colOff>
      <xdr:row>4</xdr:row>
      <xdr:rowOff>0</xdr:rowOff>
    </xdr:from>
    <xdr:ext cx="0" cy="134207"/>
    <xdr:pic>
      <xdr:nvPicPr>
        <xdr:cNvPr id="3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13</xdr:col>
      <xdr:colOff>0</xdr:colOff>
      <xdr:row>4</xdr:row>
      <xdr:rowOff>0</xdr:rowOff>
    </xdr:from>
    <xdr:ext cx="0" cy="134207"/>
    <xdr:pic>
      <xdr:nvPicPr>
        <xdr:cNvPr id="3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908000" y="876300"/>
          <a:ext cx="0" cy="134207"/>
        </a:xfrm>
        <a:prstGeom prst="rect">
          <a:avLst/>
        </a:prstGeom>
        <a:noFill/>
      </xdr:spPr>
    </xdr:pic>
    <xdr:clientData/>
  </xdr:oneCellAnchor>
  <xdr:oneCellAnchor>
    <xdr:from>
      <xdr:col>13</xdr:col>
      <xdr:colOff>0</xdr:colOff>
      <xdr:row>4</xdr:row>
      <xdr:rowOff>0</xdr:rowOff>
    </xdr:from>
    <xdr:ext cx="0" cy="134207"/>
    <xdr:pic>
      <xdr:nvPicPr>
        <xdr:cNvPr id="3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13</xdr:col>
      <xdr:colOff>0</xdr:colOff>
      <xdr:row>4</xdr:row>
      <xdr:rowOff>0</xdr:rowOff>
    </xdr:from>
    <xdr:ext cx="0" cy="134207"/>
    <xdr:pic>
      <xdr:nvPicPr>
        <xdr:cNvPr id="3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0727650" y="876300"/>
          <a:ext cx="0" cy="134207"/>
        </a:xfrm>
        <a:prstGeom prst="rect">
          <a:avLst/>
        </a:prstGeom>
        <a:noFill/>
      </xdr:spPr>
    </xdr:pic>
    <xdr:clientData/>
  </xdr:oneCellAnchor>
  <xdr:oneCellAnchor>
    <xdr:from>
      <xdr:col>13</xdr:col>
      <xdr:colOff>0</xdr:colOff>
      <xdr:row>4</xdr:row>
      <xdr:rowOff>0</xdr:rowOff>
    </xdr:from>
    <xdr:ext cx="0" cy="134207"/>
    <xdr:pic>
      <xdr:nvPicPr>
        <xdr:cNvPr id="3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13</xdr:col>
      <xdr:colOff>0</xdr:colOff>
      <xdr:row>4</xdr:row>
      <xdr:rowOff>0</xdr:rowOff>
    </xdr:from>
    <xdr:ext cx="0" cy="134207"/>
    <xdr:pic>
      <xdr:nvPicPr>
        <xdr:cNvPr id="3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13</xdr:col>
      <xdr:colOff>0</xdr:colOff>
      <xdr:row>4</xdr:row>
      <xdr:rowOff>0</xdr:rowOff>
    </xdr:from>
    <xdr:ext cx="0" cy="134207"/>
    <xdr:pic>
      <xdr:nvPicPr>
        <xdr:cNvPr id="3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7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3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8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4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214300" y="876300"/>
          <a:ext cx="0" cy="134207"/>
        </a:xfrm>
        <a:prstGeom prst="rect">
          <a:avLst/>
        </a:prstGeom>
        <a:noFill/>
      </xdr:spPr>
    </xdr:pic>
    <xdr:clientData/>
  </xdr:oneCellAnchor>
  <xdr:oneCellAnchor>
    <xdr:from>
      <xdr:col>13</xdr:col>
      <xdr:colOff>0</xdr:colOff>
      <xdr:row>4</xdr:row>
      <xdr:rowOff>0</xdr:rowOff>
    </xdr:from>
    <xdr:ext cx="0" cy="134207"/>
    <xdr:pic>
      <xdr:nvPicPr>
        <xdr:cNvPr id="401" name="Picture 400"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13</xdr:col>
      <xdr:colOff>0</xdr:colOff>
      <xdr:row>4</xdr:row>
      <xdr:rowOff>0</xdr:rowOff>
    </xdr:from>
    <xdr:ext cx="0" cy="134207"/>
    <xdr:pic>
      <xdr:nvPicPr>
        <xdr:cNvPr id="4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13</xdr:col>
      <xdr:colOff>0</xdr:colOff>
      <xdr:row>4</xdr:row>
      <xdr:rowOff>0</xdr:rowOff>
    </xdr:from>
    <xdr:ext cx="0" cy="134207"/>
    <xdr:pic>
      <xdr:nvPicPr>
        <xdr:cNvPr id="403"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9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04"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9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0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9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0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9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0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9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08"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9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0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9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9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9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9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A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A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8"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A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19"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A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0"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A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A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A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6" name="Picture 425"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A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7"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A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13</xdr:col>
      <xdr:colOff>0</xdr:colOff>
      <xdr:row>4</xdr:row>
      <xdr:rowOff>0</xdr:rowOff>
    </xdr:from>
    <xdr:ext cx="0" cy="134207"/>
    <xdr:pic>
      <xdr:nvPicPr>
        <xdr:cNvPr id="4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13</xdr:col>
      <xdr:colOff>0</xdr:colOff>
      <xdr:row>4</xdr:row>
      <xdr:rowOff>0</xdr:rowOff>
    </xdr:from>
    <xdr:ext cx="0" cy="134207"/>
    <xdr:pic>
      <xdr:nvPicPr>
        <xdr:cNvPr id="4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A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13</xdr:col>
      <xdr:colOff>0</xdr:colOff>
      <xdr:row>4</xdr:row>
      <xdr:rowOff>0</xdr:rowOff>
    </xdr:from>
    <xdr:ext cx="0" cy="134207"/>
    <xdr:pic>
      <xdr:nvPicPr>
        <xdr:cNvPr id="43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2651700" y="876300"/>
          <a:ext cx="0" cy="134207"/>
        </a:xfrm>
        <a:prstGeom prst="rect">
          <a:avLst/>
        </a:prstGeom>
        <a:noFill/>
      </xdr:spPr>
    </xdr:pic>
    <xdr:clientData/>
  </xdr:oneCellAnchor>
  <xdr:oneCellAnchor>
    <xdr:from>
      <xdr:col>13</xdr:col>
      <xdr:colOff>0</xdr:colOff>
      <xdr:row>4</xdr:row>
      <xdr:rowOff>0</xdr:rowOff>
    </xdr:from>
    <xdr:ext cx="0" cy="134207"/>
    <xdr:pic>
      <xdr:nvPicPr>
        <xdr:cNvPr id="4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480500" y="876300"/>
          <a:ext cx="0" cy="134207"/>
        </a:xfrm>
        <a:prstGeom prst="rect">
          <a:avLst/>
        </a:prstGeom>
        <a:noFill/>
      </xdr:spPr>
    </xdr:pic>
    <xdr:clientData/>
  </xdr:oneCellAnchor>
  <xdr:oneCellAnchor>
    <xdr:from>
      <xdr:col>13</xdr:col>
      <xdr:colOff>0</xdr:colOff>
      <xdr:row>4</xdr:row>
      <xdr:rowOff>0</xdr:rowOff>
    </xdr:from>
    <xdr:ext cx="0" cy="134207"/>
    <xdr:pic>
      <xdr:nvPicPr>
        <xdr:cNvPr id="4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480500" y="876300"/>
          <a:ext cx="0" cy="134207"/>
        </a:xfrm>
        <a:prstGeom prst="rect">
          <a:avLst/>
        </a:prstGeom>
        <a:noFill/>
      </xdr:spPr>
    </xdr:pic>
    <xdr:clientData/>
  </xdr:oneCellAnchor>
  <xdr:oneCellAnchor>
    <xdr:from>
      <xdr:col>13</xdr:col>
      <xdr:colOff>0</xdr:colOff>
      <xdr:row>4</xdr:row>
      <xdr:rowOff>0</xdr:rowOff>
    </xdr:from>
    <xdr:ext cx="0" cy="134207"/>
    <xdr:pic>
      <xdr:nvPicPr>
        <xdr:cNvPr id="4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071550" y="876300"/>
          <a:ext cx="0" cy="134207"/>
        </a:xfrm>
        <a:prstGeom prst="rect">
          <a:avLst/>
        </a:prstGeom>
        <a:noFill/>
      </xdr:spPr>
    </xdr:pic>
    <xdr:clientData/>
  </xdr:oneCellAnchor>
  <xdr:oneCellAnchor>
    <xdr:from>
      <xdr:col>13</xdr:col>
      <xdr:colOff>0</xdr:colOff>
      <xdr:row>4</xdr:row>
      <xdr:rowOff>0</xdr:rowOff>
    </xdr:from>
    <xdr:ext cx="0" cy="134207"/>
    <xdr:pic>
      <xdr:nvPicPr>
        <xdr:cNvPr id="4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9071550" y="876300"/>
          <a:ext cx="0" cy="134207"/>
        </a:xfrm>
        <a:prstGeom prst="rect">
          <a:avLst/>
        </a:prstGeom>
        <a:noFill/>
      </xdr:spPr>
    </xdr:pic>
    <xdr:clientData/>
  </xdr:oneCellAnchor>
  <xdr:oneCellAnchor>
    <xdr:from>
      <xdr:col>13</xdr:col>
      <xdr:colOff>0</xdr:colOff>
      <xdr:row>4</xdr:row>
      <xdr:rowOff>0</xdr:rowOff>
    </xdr:from>
    <xdr:ext cx="0" cy="134207"/>
    <xdr:pic>
      <xdr:nvPicPr>
        <xdr:cNvPr id="43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3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B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0033575" y="876300"/>
          <a:ext cx="0" cy="134207"/>
        </a:xfrm>
        <a:prstGeom prst="rect">
          <a:avLst/>
        </a:prstGeom>
        <a:noFill/>
      </xdr:spPr>
    </xdr:pic>
    <xdr:clientData/>
  </xdr:oneCellAnchor>
  <xdr:oneCellAnchor>
    <xdr:from>
      <xdr:col>13</xdr:col>
      <xdr:colOff>0</xdr:colOff>
      <xdr:row>4</xdr:row>
      <xdr:rowOff>0</xdr:rowOff>
    </xdr:from>
    <xdr:ext cx="0" cy="134207"/>
    <xdr:pic>
      <xdr:nvPicPr>
        <xdr:cNvPr id="4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338750" y="876300"/>
          <a:ext cx="0" cy="134207"/>
        </a:xfrm>
        <a:prstGeom prst="rect">
          <a:avLst/>
        </a:prstGeom>
        <a:noFill/>
      </xdr:spPr>
    </xdr:pic>
    <xdr:clientData/>
  </xdr:oneCellAnchor>
  <xdr:oneCellAnchor>
    <xdr:from>
      <xdr:col>13</xdr:col>
      <xdr:colOff>0</xdr:colOff>
      <xdr:row>4</xdr:row>
      <xdr:rowOff>0</xdr:rowOff>
    </xdr:from>
    <xdr:ext cx="0" cy="134207"/>
    <xdr:pic>
      <xdr:nvPicPr>
        <xdr:cNvPr id="4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3338750" y="876300"/>
          <a:ext cx="0" cy="134207"/>
        </a:xfrm>
        <a:prstGeom prst="rect">
          <a:avLst/>
        </a:prstGeom>
        <a:noFill/>
      </xdr:spPr>
    </xdr:pic>
    <xdr:clientData/>
  </xdr:oneCellAnchor>
  <xdr:oneCellAnchor>
    <xdr:from>
      <xdr:col>13</xdr:col>
      <xdr:colOff>0</xdr:colOff>
      <xdr:row>4</xdr:row>
      <xdr:rowOff>0</xdr:rowOff>
    </xdr:from>
    <xdr:ext cx="0" cy="134207"/>
    <xdr:pic>
      <xdr:nvPicPr>
        <xdr:cNvPr id="4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13</xdr:col>
      <xdr:colOff>0</xdr:colOff>
      <xdr:row>4</xdr:row>
      <xdr:rowOff>0</xdr:rowOff>
    </xdr:from>
    <xdr:ext cx="0" cy="134207"/>
    <xdr:pic>
      <xdr:nvPicPr>
        <xdr:cNvPr id="4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355300" y="876300"/>
          <a:ext cx="0" cy="134207"/>
        </a:xfrm>
        <a:prstGeom prst="rect">
          <a:avLst/>
        </a:prstGeom>
        <a:noFill/>
      </xdr:spPr>
    </xdr:pic>
    <xdr:clientData/>
  </xdr:oneCellAnchor>
  <xdr:oneCellAnchor>
    <xdr:from>
      <xdr:col>13</xdr:col>
      <xdr:colOff>0</xdr:colOff>
      <xdr:row>4</xdr:row>
      <xdr:rowOff>0</xdr:rowOff>
    </xdr:from>
    <xdr:ext cx="0" cy="134207"/>
    <xdr:pic>
      <xdr:nvPicPr>
        <xdr:cNvPr id="4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76025" y="876300"/>
          <a:ext cx="0" cy="134207"/>
        </a:xfrm>
        <a:prstGeom prst="rect">
          <a:avLst/>
        </a:prstGeom>
        <a:noFill/>
      </xdr:spPr>
    </xdr:pic>
    <xdr:clientData/>
  </xdr:oneCellAnchor>
  <xdr:oneCellAnchor>
    <xdr:from>
      <xdr:col>13</xdr:col>
      <xdr:colOff>0</xdr:colOff>
      <xdr:row>4</xdr:row>
      <xdr:rowOff>0</xdr:rowOff>
    </xdr:from>
    <xdr:ext cx="0" cy="134207"/>
    <xdr:pic>
      <xdr:nvPicPr>
        <xdr:cNvPr id="4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776025" y="876300"/>
          <a:ext cx="0" cy="134207"/>
        </a:xfrm>
        <a:prstGeom prst="rect">
          <a:avLst/>
        </a:prstGeom>
        <a:noFill/>
      </xdr:spPr>
    </xdr:pic>
    <xdr:clientData/>
  </xdr:oneCellAnchor>
  <xdr:oneCellAnchor>
    <xdr:from>
      <xdr:col>13</xdr:col>
      <xdr:colOff>0</xdr:colOff>
      <xdr:row>4</xdr:row>
      <xdr:rowOff>0</xdr:rowOff>
    </xdr:from>
    <xdr:ext cx="0" cy="134207"/>
    <xdr:pic>
      <xdr:nvPicPr>
        <xdr:cNvPr id="461"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00000000-0008-0000-0200-0000C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2"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00000000-0008-0000-0200-0000C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C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4"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5"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D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6"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0000000-0008-0000-0200-0000D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6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D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1"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0000000-0008-0000-0200-0000D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2"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3"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0000000-0008-0000-0200-0000D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5"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D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6"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0000000-0008-0000-0200-0000D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7"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0000000-0008-0000-0200-0000D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8"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00000000-0008-0000-0200-0000D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7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D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00000000-0008-0000-0200-0000E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0000000-0008-0000-0200-0000E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4" name="Picture 48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0000000-0008-0000-0200-0000E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5"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0000000-0008-0000-0200-0000E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635775" y="876300"/>
          <a:ext cx="0" cy="134207"/>
        </a:xfrm>
        <a:prstGeom prst="rect">
          <a:avLst/>
        </a:prstGeom>
        <a:noFill/>
      </xdr:spPr>
    </xdr:pic>
    <xdr:clientData/>
  </xdr:oneCellAnchor>
  <xdr:oneCellAnchor>
    <xdr:from>
      <xdr:col>13</xdr:col>
      <xdr:colOff>0</xdr:colOff>
      <xdr:row>4</xdr:row>
      <xdr:rowOff>0</xdr:rowOff>
    </xdr:from>
    <xdr:ext cx="0" cy="134207"/>
    <xdr:pic>
      <xdr:nvPicPr>
        <xdr:cNvPr id="4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635775" y="876300"/>
          <a:ext cx="0" cy="134207"/>
        </a:xfrm>
        <a:prstGeom prst="rect">
          <a:avLst/>
        </a:prstGeom>
        <a:noFill/>
      </xdr:spPr>
    </xdr:pic>
    <xdr:clientData/>
  </xdr:oneCellAnchor>
  <xdr:oneCellAnchor>
    <xdr:from>
      <xdr:col>13</xdr:col>
      <xdr:colOff>0</xdr:colOff>
      <xdr:row>4</xdr:row>
      <xdr:rowOff>0</xdr:rowOff>
    </xdr:from>
    <xdr:ext cx="0" cy="134207"/>
    <xdr:pic>
      <xdr:nvPicPr>
        <xdr:cNvPr id="4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E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0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1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2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4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3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5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4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5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5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5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6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5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7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13</xdr:col>
      <xdr:colOff>0</xdr:colOff>
      <xdr:row>4</xdr:row>
      <xdr:rowOff>0</xdr:rowOff>
    </xdr:from>
    <xdr:ext cx="0" cy="134207"/>
    <xdr:pic>
      <xdr:nvPicPr>
        <xdr:cNvPr id="5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8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8550175" y="876300"/>
          <a:ext cx="0" cy="134207"/>
        </a:xfrm>
        <a:prstGeom prst="rect">
          <a:avLst/>
        </a:prstGeom>
        <a:noFill/>
      </xdr:spPr>
    </xdr:pic>
    <xdr:clientData/>
  </xdr:oneCellAnchor>
  <xdr:oneCellAnchor>
    <xdr:from>
      <xdr:col>6</xdr:col>
      <xdr:colOff>0</xdr:colOff>
      <xdr:row>4</xdr:row>
      <xdr:rowOff>0</xdr:rowOff>
    </xdr:from>
    <xdr:ext cx="0" cy="134207"/>
    <xdr:pic>
      <xdr:nvPicPr>
        <xdr:cNvPr id="505" name="Picture 50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9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6</xdr:col>
      <xdr:colOff>0</xdr:colOff>
      <xdr:row>4</xdr:row>
      <xdr:rowOff>0</xdr:rowOff>
    </xdr:from>
    <xdr:ext cx="0" cy="134207"/>
    <xdr:pic>
      <xdr:nvPicPr>
        <xdr:cNvPr id="5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A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6</xdr:col>
      <xdr:colOff>0</xdr:colOff>
      <xdr:row>4</xdr:row>
      <xdr:rowOff>0</xdr:rowOff>
    </xdr:from>
    <xdr:ext cx="0" cy="134207"/>
    <xdr:pic>
      <xdr:nvPicPr>
        <xdr:cNvPr id="507" name="Picture 506"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B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6</xdr:col>
      <xdr:colOff>0</xdr:colOff>
      <xdr:row>4</xdr:row>
      <xdr:rowOff>0</xdr:rowOff>
    </xdr:from>
    <xdr:ext cx="0" cy="134207"/>
    <xdr:pic>
      <xdr:nvPicPr>
        <xdr:cNvPr id="5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C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2531625" y="876300"/>
          <a:ext cx="0" cy="134207"/>
        </a:xfrm>
        <a:prstGeom prst="rect">
          <a:avLst/>
        </a:prstGeom>
        <a:noFill/>
      </xdr:spPr>
    </xdr:pic>
    <xdr:clientData/>
  </xdr:oneCellAnchor>
  <xdr:oneCellAnchor>
    <xdr:from>
      <xdr:col>8</xdr:col>
      <xdr:colOff>542925</xdr:colOff>
      <xdr:row>2</xdr:row>
      <xdr:rowOff>19050</xdr:rowOff>
    </xdr:from>
    <xdr:ext cx="180975" cy="172307"/>
    <xdr:pic>
      <xdr:nvPicPr>
        <xdr:cNvPr id="509" name="Picture 63" descr="C:\Users\hfreeth\AppData\Local\Microsoft\Windows\Temporary Internet Files\Content.IE5\XLHOTTUP\MM900254501[1].gif">
          <a:hlinkClick xmlns:r="http://schemas.openxmlformats.org/officeDocument/2006/relationships" r:id="rId16"/>
          <a:extLst>
            <a:ext uri="{FF2B5EF4-FFF2-40B4-BE49-F238E27FC236}">
              <a16:creationId xmlns:a16="http://schemas.microsoft.com/office/drawing/2014/main" id="{00000000-0008-0000-0200-0000FD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583025" y="428625"/>
          <a:ext cx="180975" cy="172307"/>
        </a:xfrm>
        <a:prstGeom prst="rect">
          <a:avLst/>
        </a:prstGeom>
        <a:noFill/>
      </xdr:spPr>
    </xdr:pic>
    <xdr:clientData/>
  </xdr:oneCellAnchor>
  <xdr:oneCellAnchor>
    <xdr:from>
      <xdr:col>13</xdr:col>
      <xdr:colOff>0</xdr:colOff>
      <xdr:row>4</xdr:row>
      <xdr:rowOff>0</xdr:rowOff>
    </xdr:from>
    <xdr:ext cx="0" cy="134207"/>
    <xdr:pic>
      <xdr:nvPicPr>
        <xdr:cNvPr id="5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E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58725" y="876300"/>
          <a:ext cx="0" cy="134207"/>
        </a:xfrm>
        <a:prstGeom prst="rect">
          <a:avLst/>
        </a:prstGeom>
        <a:noFill/>
      </xdr:spPr>
    </xdr:pic>
    <xdr:clientData/>
  </xdr:oneCellAnchor>
  <xdr:oneCellAnchor>
    <xdr:from>
      <xdr:col>13</xdr:col>
      <xdr:colOff>0</xdr:colOff>
      <xdr:row>4</xdr:row>
      <xdr:rowOff>0</xdr:rowOff>
    </xdr:from>
    <xdr:ext cx="0" cy="134207"/>
    <xdr:pic>
      <xdr:nvPicPr>
        <xdr:cNvPr id="5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FF01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58725" y="876300"/>
          <a:ext cx="0" cy="134207"/>
        </a:xfrm>
        <a:prstGeom prst="rect">
          <a:avLst/>
        </a:prstGeom>
        <a:noFill/>
      </xdr:spPr>
    </xdr:pic>
    <xdr:clientData/>
  </xdr:oneCellAnchor>
  <xdr:oneCellAnchor>
    <xdr:from>
      <xdr:col>13</xdr:col>
      <xdr:colOff>0</xdr:colOff>
      <xdr:row>4</xdr:row>
      <xdr:rowOff>0</xdr:rowOff>
    </xdr:from>
    <xdr:ext cx="0" cy="134207"/>
    <xdr:pic>
      <xdr:nvPicPr>
        <xdr:cNvPr id="5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0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54225" y="876300"/>
          <a:ext cx="0" cy="134207"/>
        </a:xfrm>
        <a:prstGeom prst="rect">
          <a:avLst/>
        </a:prstGeom>
        <a:noFill/>
      </xdr:spPr>
    </xdr:pic>
    <xdr:clientData/>
  </xdr:oneCellAnchor>
  <xdr:oneCellAnchor>
    <xdr:from>
      <xdr:col>13</xdr:col>
      <xdr:colOff>0</xdr:colOff>
      <xdr:row>4</xdr:row>
      <xdr:rowOff>0</xdr:rowOff>
    </xdr:from>
    <xdr:ext cx="0" cy="134207"/>
    <xdr:pic>
      <xdr:nvPicPr>
        <xdr:cNvPr id="51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1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54225" y="876300"/>
          <a:ext cx="0" cy="134207"/>
        </a:xfrm>
        <a:prstGeom prst="rect">
          <a:avLst/>
        </a:prstGeom>
        <a:noFill/>
      </xdr:spPr>
    </xdr:pic>
    <xdr:clientData/>
  </xdr:oneCellAnchor>
  <xdr:oneCellAnchor>
    <xdr:from>
      <xdr:col>13</xdr:col>
      <xdr:colOff>0</xdr:colOff>
      <xdr:row>4</xdr:row>
      <xdr:rowOff>0</xdr:rowOff>
    </xdr:from>
    <xdr:ext cx="0" cy="134207"/>
    <xdr:pic>
      <xdr:nvPicPr>
        <xdr:cNvPr id="5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2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278600" y="876300"/>
          <a:ext cx="0" cy="134207"/>
        </a:xfrm>
        <a:prstGeom prst="rect">
          <a:avLst/>
        </a:prstGeom>
        <a:noFill/>
      </xdr:spPr>
    </xdr:pic>
    <xdr:clientData/>
  </xdr:oneCellAnchor>
  <xdr:oneCellAnchor>
    <xdr:from>
      <xdr:col>13</xdr:col>
      <xdr:colOff>0</xdr:colOff>
      <xdr:row>4</xdr:row>
      <xdr:rowOff>0</xdr:rowOff>
    </xdr:from>
    <xdr:ext cx="0" cy="134207"/>
    <xdr:pic>
      <xdr:nvPicPr>
        <xdr:cNvPr id="51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3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278600" y="876300"/>
          <a:ext cx="0" cy="134207"/>
        </a:xfrm>
        <a:prstGeom prst="rect">
          <a:avLst/>
        </a:prstGeom>
        <a:noFill/>
      </xdr:spPr>
    </xdr:pic>
    <xdr:clientData/>
  </xdr:oneCellAnchor>
  <xdr:oneCellAnchor>
    <xdr:from>
      <xdr:col>13</xdr:col>
      <xdr:colOff>0</xdr:colOff>
      <xdr:row>4</xdr:row>
      <xdr:rowOff>0</xdr:rowOff>
    </xdr:from>
    <xdr:ext cx="0" cy="134207"/>
    <xdr:pic>
      <xdr:nvPicPr>
        <xdr:cNvPr id="5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4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611475" y="876300"/>
          <a:ext cx="0" cy="134207"/>
        </a:xfrm>
        <a:prstGeom prst="rect">
          <a:avLst/>
        </a:prstGeom>
        <a:noFill/>
      </xdr:spPr>
    </xdr:pic>
    <xdr:clientData/>
  </xdr:oneCellAnchor>
  <xdr:oneCellAnchor>
    <xdr:from>
      <xdr:col>13</xdr:col>
      <xdr:colOff>0</xdr:colOff>
      <xdr:row>4</xdr:row>
      <xdr:rowOff>0</xdr:rowOff>
    </xdr:from>
    <xdr:ext cx="0" cy="134207"/>
    <xdr:pic>
      <xdr:nvPicPr>
        <xdr:cNvPr id="5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000000-0008-0000-0200-00000502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611475" y="876300"/>
          <a:ext cx="0" cy="134207"/>
        </a:xfrm>
        <a:prstGeom prst="rect">
          <a:avLst/>
        </a:prstGeom>
        <a:noFill/>
      </xdr:spPr>
    </xdr:pic>
    <xdr:clientData/>
  </xdr:oneCellAnchor>
  <xdr:oneCellAnchor>
    <xdr:from>
      <xdr:col>16</xdr:col>
      <xdr:colOff>1869498</xdr:colOff>
      <xdr:row>2</xdr:row>
      <xdr:rowOff>25978</xdr:rowOff>
    </xdr:from>
    <xdr:ext cx="180975" cy="172307"/>
    <xdr:pic>
      <xdr:nvPicPr>
        <xdr:cNvPr id="518" name="Picture 63" descr="C:\Users\hfreeth\AppData\Local\Microsoft\Windows\Temporary Internet Files\Content.IE5\XLHOTTUP\MM900254501[1].gif">
          <a:hlinkClick xmlns:r="http://schemas.openxmlformats.org/officeDocument/2006/relationships" r:id="rId17"/>
          <a:extLst>
            <a:ext uri="{FF2B5EF4-FFF2-40B4-BE49-F238E27FC236}">
              <a16:creationId xmlns:a16="http://schemas.microsoft.com/office/drawing/2014/main" id="{9FB3C347-0F84-4BB6-A424-E06196F95B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8902698" y="435553"/>
          <a:ext cx="180975" cy="172307"/>
        </a:xfrm>
        <a:prstGeom prst="rect">
          <a:avLst/>
        </a:prstGeom>
        <a:noFill/>
      </xdr:spPr>
    </xdr:pic>
    <xdr:clientData/>
  </xdr:oneCellAnchor>
  <xdr:oneCellAnchor>
    <xdr:from>
      <xdr:col>11</xdr:col>
      <xdr:colOff>1765588</xdr:colOff>
      <xdr:row>2</xdr:row>
      <xdr:rowOff>38966</xdr:rowOff>
    </xdr:from>
    <xdr:ext cx="180975" cy="172307"/>
    <xdr:pic>
      <xdr:nvPicPr>
        <xdr:cNvPr id="522" name="Picture 63" descr="C:\Users\hfreeth\AppData\Local\Microsoft\Windows\Temporary Internet Files\Content.IE5\XLHOTTUP\MM900254501[1].gif">
          <a:hlinkClick xmlns:r="http://schemas.openxmlformats.org/officeDocument/2006/relationships" r:id="rId18"/>
          <a:extLst>
            <a:ext uri="{FF2B5EF4-FFF2-40B4-BE49-F238E27FC236}">
              <a16:creationId xmlns:a16="http://schemas.microsoft.com/office/drawing/2014/main" id="{8FE6C28E-1634-414E-91FF-25193C4B82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958838" y="448541"/>
          <a:ext cx="180975" cy="172307"/>
        </a:xfrm>
        <a:prstGeom prst="rect">
          <a:avLst/>
        </a:prstGeom>
        <a:noFill/>
      </xdr:spPr>
    </xdr:pic>
    <xdr:clientData/>
  </xdr:oneCellAnchor>
  <xdr:oneCellAnchor>
    <xdr:from>
      <xdr:col>13</xdr:col>
      <xdr:colOff>0</xdr:colOff>
      <xdr:row>4</xdr:row>
      <xdr:rowOff>0</xdr:rowOff>
    </xdr:from>
    <xdr:ext cx="0" cy="134207"/>
    <xdr:pic>
      <xdr:nvPicPr>
        <xdr:cNvPr id="31"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97DC6316-E601-4C00-8E31-15A5B3EF50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2"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3DCE5F59-6DA4-4FF0-9AF9-81C0A50BEAC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3"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6DA90703-AE24-4105-8E15-2D187901AAC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18E101-B9AA-4320-ABA3-77CE0F3C025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C21B82C-B83A-4C33-A351-3D86D1A0C39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87615ABA-F4C4-455F-B37F-7324A38910D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FC72D948-8BAE-426F-971E-3E7D7D8BE2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7103607-078D-43E7-86B0-8CBAC4F161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7BC800F7-8F99-4EC4-895B-3C1470A3D8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05606FE-C7CB-4A4D-A088-6327B51D621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4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43D7DA1-0F33-42E0-B9B0-ABEBB068554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48"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86A91707-ACE5-4B3C-9BF2-B46BD873E0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1"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7B770242-366A-45EB-8F3B-7071DC2CED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2B891B32-5D18-4C48-9A75-B270698AAC9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0B18BF5-D808-4055-A800-BC45146D3C7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91E36F67-242A-4F3E-84D9-8FD4062EF20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7CD87091-1A5B-4ADC-A66E-C4746DB1AAE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EDA1136D-D77E-473E-BA7C-4E0D630915E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3"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CFF70086-ED6A-4F65-87CF-2EA47F20F1B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9F2ACF05-175B-47FB-AA5D-1C233333E05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9"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252F42F-0097-4F0E-BE36-B24832DB630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8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AD1BE929-2025-482D-9E63-23788A5E1E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8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5358DE8C-E738-441B-AA01-96A6D25A51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8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D5ABC24D-B89D-4E07-AE76-6717C6CB8F2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91" name="Picture 90"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9DD91B73-5E28-4912-935A-BE8C952612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94"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B715BE14-3D93-4592-9439-2BBED34B67D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3338B5B-2ECF-49D0-86CD-0C39952472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4782309-443D-4644-8C8C-091BAAA7CA6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4CCD137-F02B-4BEC-8680-D6C4295C890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9341087-9376-49EB-8B08-EF7C29C4E1C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B8A4E1A-F334-433D-A646-9A8BE4981B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321D3FD-6D1E-44D1-A7A6-349B0F47AA8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26D6C69-56D0-4EB0-AB71-D64DEFBAFC7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526F50F-E674-4A63-92F1-2C6ABC165E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15" name="Picture 11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D4326EA-5C4C-4F2D-B381-B6E6E2F12A9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C341044-D328-450F-8895-9535D554F9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EACD48C-0BA5-4123-8907-0236F64BE59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3C0239-1E18-4024-A63C-5895F21BBA9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D95AC3-DCC4-4169-922B-F656F1F818A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730F3B-3C18-4BC2-B92F-DE083101D6C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388ABFD-1733-4D27-9BBB-CFB181D443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5E65F3B-7C5F-4298-91BA-1002882C0DF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15BF5C8-7553-4EA6-94CF-ED70B60BBB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CEEEBF-90A6-4C78-8E58-7D1A92808FD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5" name="Picture 174"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867468D-11A7-49EB-A2F1-0234F6EF760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49EED62-A70A-4BCD-B365-3E08591FD7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08FAE96-C822-4080-AD99-AC7DE7536E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61E3A59-C7BD-4812-BDEB-138787FB1F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778537A-F2F8-4AE4-84E1-FBAE070A83E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8164C6-8B1B-40CC-A2A7-F6476FC1C7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7F63AFD-C9AF-4310-A916-7D8BAE69E3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6CD4426-8AA0-445D-886F-5721D44A92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BED235C-7F96-418C-B813-F76A41A2FC0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2870BCF-0656-446A-A688-A2653EA9E69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C33C90D-C73F-4F34-9585-0E258652A1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1718646-9C24-4638-A4A2-44AA2520E5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198BD16-454D-4757-BA2A-CDC9F4F3440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C6DC0D2-5617-4D97-82CF-BE3E832ECB5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9F884BF-7ADC-4DA7-99A6-D35263B827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27C2595-4968-4916-9D27-5C46607F053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F1E3C1B-CA16-4A6B-AB50-6556459B11C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FB155FC-C867-41B4-927B-A29150404C9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F56D3A1-319B-435D-9E63-395126A84A0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70DC07B-9208-40BE-906B-4301497939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1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FE4AD6-B4F5-483B-A0EE-9A531A59853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2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5342B04-BA1B-4CA2-806C-E8ADBBA5AA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2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9269DF4-6568-43C8-8744-A34884F613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0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BFF68A1-E288-4DB9-B326-F082972221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5B8B9EB-1366-4BB2-A8F3-28F7594CB9B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3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5664DC2-2019-443E-870F-467D5B09697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AA9E96-69EE-45E1-9190-3AD7E553291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1A5A26-9210-4BAA-98A4-98406FFE87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2276DA-517C-41FF-8972-3799739AAD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0CDC8D8-A79E-4F2B-B4BD-A55FE2287F5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A481F54-D11D-4E73-9BC4-4FBAD61A27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25E45E-0E66-4B6C-ADD5-C4C7E9864AF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2" name="Picture 53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409F07C-9B69-4FDA-B047-F378728BF96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3FD8326-3804-4A55-B2D1-00372C7A5E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4"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9318ABC7-97F1-41C5-B645-F7A92C96D1F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D444017F-B926-4A4D-9EB8-F78AEE65C8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65574C7-6B38-4BA7-B1ED-973062EF80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CFB884BA-16E4-419B-A244-62A8E7252D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59C0F1C-6522-4446-B75B-5605FC4953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3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F75BC5A5-964F-4384-834F-DD36DBA864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E1F9B76-44C2-4A21-A59C-FA544D5C1C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7A8F498D-591B-4A4E-A467-86C47C62EEA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A91C61EA-0D72-47A6-B941-E5F002D96C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C5D2A1C-B612-4D4C-94BA-44BBCCCCED2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14FEA253-1792-45F6-B8F5-4DEC9357FF9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B45A22CE-E95A-40E9-ABD4-BBAAA0DBB6D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D23DDC89-9010-43B2-9CA1-3B47102E917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210EA029-3263-4324-A3DC-927EE6A800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0743CDFD-1BCE-47B0-94EE-FDB60952D8A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49"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0D99D2B8-8F74-4D9B-8A16-52DE4079107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0"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67ABFFD2-56AD-429A-BE77-C6BBB72C89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1"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5A2BE881-0130-48A8-B3CC-4FFA74A06E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3219A619-175F-47BB-960D-A4424D095F3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C7192450-5478-48C7-88B8-3CCEB6F810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4E4C5A3-9CAD-4CE2-B808-98463A6E327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A8D89A2-FDD7-463F-B796-D5ABD8DC61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32E7975B-0512-4BB0-9005-1BB888477F8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7" name="Picture 556"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5339AC5-B810-40E9-8F9A-ACD36E61B95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72EC151D-1634-4EAC-BDA3-FEBAD9BB10C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85359F-E78C-466A-A5EF-04D9DA63F29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B80A1BB-D200-4FD8-A452-57E8509D29F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41F033B-1956-4CAC-9461-C5E79B4F44A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08F23F-84A4-46C5-8B22-92B3135D675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12F667-2754-4C17-B8F9-97CEB0C1DAA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14E9E85-E83F-4567-8054-9E175F832B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F51A66-CF6E-4085-9A9E-50003682881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B300644-3BCB-40A7-82C0-CFABE2B6E4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3612945-9A51-4954-A31B-8D927AC477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0B27774-6321-4ADD-A654-C9415C1D50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A9671C6-7A44-4770-B4B7-FE29ECFD17D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C82792-1440-4CCC-8A75-627D874F764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DC24900-E249-47F1-809B-7B4644DC822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6926BE4-DA31-460A-853A-54F8CE68C5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4AE6CC-ABBA-4047-8FA0-D10A34E032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5A21060-55C3-43A3-A23F-CD972967E96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146DC5B-4F85-4791-AF11-54419030D5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D03EDEA-2F5B-40DB-8FC9-EA324CAC3AE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35F50EE-5E4B-47AF-89B1-23727555EA4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DEDDB0-17DA-43FD-89A3-B90D529E78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76B9054-D95A-4918-B933-5B21F1BB573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7A2E11-4664-468D-AF13-0F3713D260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481B79B-E603-4886-A1B5-D7F82E08291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E0E71F6-0476-46EA-BAEB-4F1D46442A1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E28216B-B9BB-47D4-B183-0A0C3A07F0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4"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B314F08A-61BC-490A-8F91-23D858E421E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A3C87ADC-E69D-4019-A44B-2FA7B652CF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5A7C2F-4CC9-41C2-BB2E-A0F1997ED7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41DD96A4-BCB4-4EF6-9465-22A77E3E4B9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9B9DEDC-6138-46D3-AF0D-402D47CD3E1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8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A4E050E0-2CDC-4D43-A1AB-F62A0A2608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9525684-948E-481B-B9DE-7368A542F8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30D2BBD7-13D5-4353-BA3B-71DCCF0D26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5CF5E58-E37B-4C0B-AE26-7A5971C281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922230D-F7B9-4084-B784-7B264EA75DD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6AFF3F6A-693F-4D9B-AC35-5FBFD9B2F34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22C9895E-EEE4-48D8-9148-7C2916DEEE4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A303B86-16FC-4FAC-82E9-C31946A33A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843FD8B-6AC2-4E50-86EB-32995AA11E5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FEBCF264-C46A-43A8-B2D1-93D738B9BF5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599"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5DCDA152-0A2B-45BA-9292-2647FEE8A92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0"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F4E551B7-EC8C-4C5C-B8AF-B2FF333D9C8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1"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19BE4FE6-5FD4-44E6-9511-A1B2CAE5F48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EB559B29-1E18-466D-944A-4AA8761B36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6CF6358-3A4B-4ADE-AB34-E7D5E77BD6E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8765058E-83DF-4903-9F99-15F8E6B2CD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C55BDE0-900A-4508-AB00-6B2D1F737D7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67F2EBC9-883C-4443-8079-CB091EBB9EC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7" name="Picture 606"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745F28F-040B-483B-A2C2-B4C854D532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C0380290-8D87-4300-9F64-CBFCABC4E6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0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BDDF01-D0D8-4D3B-9DCF-D5489BED7D0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3030601-3FD7-421B-84DA-7D0AE0686B1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509F9A5-8E90-4B51-93FC-30083D934D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224A3D-52C4-4F0A-B1B0-8FA852795AE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B472727-141F-42EB-8E2A-9C5D78D4655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800A231-6C93-4839-B777-220C9243A3D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AA04067-13EF-4DD1-A23E-01E15C51629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AF30B4D-2E72-4B2C-AB43-A2B564C78F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7CA735B-80D4-4449-8CFB-E23681A67E1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73379A7-A335-48F0-8651-ED154EAB88F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1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C6353F8-A0E4-4432-85A5-95E8877C55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1F9CC98-51F0-4863-92D1-0845A36729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A07C77D-B12D-4255-8A2E-EBA36A9F2C7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67D85E-8A47-4A74-991C-C03F3071A3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0AC3C71-3852-4DB7-9A3A-4397E4AA5F6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415B54-0AE6-4F81-A7D2-4F9866F5E7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5A2841-EF80-4C4F-B611-EC8A44EBD19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82AA709-B789-475A-88A1-DAB0CB77BBC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0C81D38-7D6F-430C-8FD9-65E562A705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8"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843D9008-0602-45DC-A793-A0A440378C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59F13D5-8DBE-4AF2-AA93-DCABAD66F4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0" name="Picture 62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966133-05BE-42F5-A901-621AADADDF5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39A9BC-0FDC-4408-B4AE-C498B4DF2CF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2" name="Picture 63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E568BC9-9F31-4043-A311-A18A3FF494F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5B81927-48EB-4A8D-9B8D-30ED7F2D91D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D95C96-EDB4-4A95-B6FA-164014F4D2B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308D4C1-705D-4763-AD8E-F272D8CEB3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6"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814C77C2-DC6A-4490-AA7E-84BAE830822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7"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47D5A82C-A502-4283-B63F-873D11A6E1F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2B9C94-BDC0-4B37-83D5-5A01967DEF8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39"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6551F1C9-9CF9-4534-8F8A-6839D1CC10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0"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1F5F37BC-83E8-43A7-96DF-8412C0922FF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1"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A342870C-3F0D-4400-8C94-60651E4B4EF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7704115-25C3-4663-946A-33D68B547F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428C14CB-DC8B-4A36-A209-E6F9B177B49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496CC1E6-90A1-48A2-8DB7-0A998DBECF5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5"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C0D03A7C-4FBB-4AB9-AB2B-44243326F56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6"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FCB608EF-438C-495C-9B0A-3FB8DF9871A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B741DF72-0399-4101-834E-29BFA1953D8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8"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76164196-BBE1-49BE-9893-B121248AAA5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49"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8968C056-6082-45FC-988B-72BBBA75074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0"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4FE41F54-DD1F-4CFD-80B4-35B161C1516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1"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74F25E54-DC21-4946-BB8A-E41D741902D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2"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F0150CEA-50FC-4709-9F88-57AEA740084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3"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B332F1E8-5BEC-4E91-9F6F-74E58FDF978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B895991-4F94-4C3B-AF40-BFC80DF98E5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61C84B8-EA69-4B2E-9E60-3A752B0229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4F1C7266-47D6-4BB5-BBC3-F6D3855C765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7"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706BDC7C-1FC2-4A24-8549-EF6BDDFD9F7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E686200-2675-487B-9727-91213F5FC7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59" name="Picture 658"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336156C4-D72E-4D87-9811-D035F0D391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0"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6C9155DF-A893-4856-A3F6-D13E08F40C8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9D7778E-6E2B-49EB-B91F-C968D663774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D671E44-5D6E-416B-B6AF-8C8B31D2D57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B0F584C-AB67-47A8-B6C2-C8B68EB7536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33D8871-619F-4123-BBE8-C4A871A2B73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ED5303C-21C1-423A-85A8-7F6AC0CD486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0840235-D7FC-4851-9220-5C36C801386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693FC7F-1436-4807-9CF0-0E32655DF2C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DA4FCD1-69D3-4F4D-B966-D23784E2B19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6E75CA9-20C1-41D1-817D-E292797D6B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4398C0F-DE91-4CC0-BFA6-F0E4803452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7F1625F-BA76-4140-B8A6-0A21ACD2EF0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B53AF2D-6CBD-4146-9576-36BD7F0BCE7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6877583-9005-4627-9F40-32A46611860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D5D2FE0-D33C-4957-A38E-EC73FBC359C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CD725C9-B21A-494A-B212-D6A7EBA714A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08A4F23-421D-41E0-9838-F44E6559111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726A71A-9684-473D-8DD2-3F51FC7B3A4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F615AAE-F8F9-4154-BC1B-0350BFAF32F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AD32A04-6BF4-4A23-96C6-16233F2E4F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0" name="Picture 67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585BB2-D7D1-47BB-971B-CDE5B550C8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A213A09-B779-4407-8864-0111C33CC8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2" name="Picture 68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075B45B-472E-4930-A49B-16EB539407C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9AAAE29-DE74-4E67-ABAA-EA169C2A247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149FC61-1332-4E53-9042-5134A9CF2F1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13E5C01-9CD4-4F99-BAE5-D383DFB486D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6" name="Picture 685"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679AD04-8C55-49F8-9506-AE5699455CC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8BBA5E-543C-4590-AF7F-1C29480489B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8" name="Picture 68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D2FDEDF-1AF3-4A25-AC67-7234F3EBFA6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17A55E9-9E5D-4E74-8B33-E4314D4E38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75646D-53EC-4BA8-9BA2-5B70E77251E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CE52A05-95E2-4C26-AF0C-DDC27DE408D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C97EA95-0B82-4A85-9221-BFF48B35811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D8FAC59-7E3B-4E2F-B991-8F55C7B8827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8C488F6-A0D5-455D-91B3-CCDCDD1ADE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860A8EB-1040-4F1C-AB39-F43B8157FE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EDC6302-3E3E-4980-BD1F-EB156AFF020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37B1D1-CFAE-4A46-9EB8-4363EAF7D02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B9379A7-36BD-4EFE-BDDA-518C9734B48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6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93B9B08-0054-452B-82F9-BA6D984472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037B64-9A73-4D9E-BE51-302622B1AE9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9047077-F743-47BF-A00F-5A4F3E590A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A676C87-73DF-4DC8-8F45-10810F1015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BE0E99-D58D-487A-B23F-97213E6D21E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868525" y="676275"/>
          <a:ext cx="0" cy="134207"/>
        </a:xfrm>
        <a:prstGeom prst="rect">
          <a:avLst/>
        </a:prstGeom>
        <a:noFill/>
      </xdr:spPr>
    </xdr:pic>
    <xdr:clientData/>
  </xdr:oneCellAnchor>
  <xdr:oneCellAnchor>
    <xdr:from>
      <xdr:col>13</xdr:col>
      <xdr:colOff>0</xdr:colOff>
      <xdr:row>4</xdr:row>
      <xdr:rowOff>0</xdr:rowOff>
    </xdr:from>
    <xdr:ext cx="0" cy="134207"/>
    <xdr:pic>
      <xdr:nvPicPr>
        <xdr:cNvPr id="704" name="Picture 70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0207B2-8918-4BDC-B83A-ADC539B708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0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04E5697-FDAB-4026-8F64-1C83880CCB8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8FACD8D-5200-4649-AEAC-B3C1F4C6B8C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0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256D590-9E70-4F96-BCC9-47B2824DD32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0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51786C8-AD74-46A2-8CC4-602BC42C1A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0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8DAE0EC-27B9-46F5-BD2D-6823975478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1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FB7F448-DA28-43A4-A957-A8A789789FC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1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3C4F71A-6713-4C2E-BFC2-E38E24B8B6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1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9F23CD-D4AD-4F6D-92BE-CD0A367EBB8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1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D5B8F04-4A73-49DA-A3E1-E0E3F5E5A48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544800" y="676275"/>
          <a:ext cx="0" cy="134207"/>
        </a:xfrm>
        <a:prstGeom prst="rect">
          <a:avLst/>
        </a:prstGeom>
        <a:noFill/>
      </xdr:spPr>
    </xdr:pic>
    <xdr:clientData/>
  </xdr:oneCellAnchor>
  <xdr:oneCellAnchor>
    <xdr:from>
      <xdr:col>13</xdr:col>
      <xdr:colOff>0</xdr:colOff>
      <xdr:row>4</xdr:row>
      <xdr:rowOff>0</xdr:rowOff>
    </xdr:from>
    <xdr:ext cx="0" cy="134207"/>
    <xdr:pic>
      <xdr:nvPicPr>
        <xdr:cNvPr id="714" name="Picture 71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C722253-4769-4709-AEA2-E65683462B8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13</xdr:col>
      <xdr:colOff>0</xdr:colOff>
      <xdr:row>4</xdr:row>
      <xdr:rowOff>0</xdr:rowOff>
    </xdr:from>
    <xdr:ext cx="0" cy="134207"/>
    <xdr:pic>
      <xdr:nvPicPr>
        <xdr:cNvPr id="71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1525ADB-E6ED-4160-A450-8DA5804BCFE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13</xdr:col>
      <xdr:colOff>0</xdr:colOff>
      <xdr:row>4</xdr:row>
      <xdr:rowOff>0</xdr:rowOff>
    </xdr:from>
    <xdr:ext cx="0" cy="134207"/>
    <xdr:pic>
      <xdr:nvPicPr>
        <xdr:cNvPr id="716" name="Picture 715"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C945378-6219-4458-B771-93CA82BE86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13</xdr:col>
      <xdr:colOff>0</xdr:colOff>
      <xdr:row>4</xdr:row>
      <xdr:rowOff>0</xdr:rowOff>
    </xdr:from>
    <xdr:ext cx="0" cy="134207"/>
    <xdr:pic>
      <xdr:nvPicPr>
        <xdr:cNvPr id="7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3793444-400F-45A1-AED3-EA5D1B8F99A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13</xdr:col>
      <xdr:colOff>0</xdr:colOff>
      <xdr:row>4</xdr:row>
      <xdr:rowOff>0</xdr:rowOff>
    </xdr:from>
    <xdr:ext cx="0" cy="134207"/>
    <xdr:pic>
      <xdr:nvPicPr>
        <xdr:cNvPr id="71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642F9C5-A3C7-46D0-9CE2-092C5575261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13</xdr:col>
      <xdr:colOff>0</xdr:colOff>
      <xdr:row>4</xdr:row>
      <xdr:rowOff>0</xdr:rowOff>
    </xdr:from>
    <xdr:ext cx="0" cy="134207"/>
    <xdr:pic>
      <xdr:nvPicPr>
        <xdr:cNvPr id="71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D019D14-B83B-482B-9E9F-9226A97582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6402050" y="676275"/>
          <a:ext cx="0" cy="134207"/>
        </a:xfrm>
        <a:prstGeom prst="rect">
          <a:avLst/>
        </a:prstGeom>
        <a:noFill/>
      </xdr:spPr>
    </xdr:pic>
    <xdr:clientData/>
  </xdr:oneCellAnchor>
  <xdr:oneCellAnchor>
    <xdr:from>
      <xdr:col>13</xdr:col>
      <xdr:colOff>0</xdr:colOff>
      <xdr:row>4</xdr:row>
      <xdr:rowOff>0</xdr:rowOff>
    </xdr:from>
    <xdr:ext cx="0" cy="134207"/>
    <xdr:pic>
      <xdr:nvPicPr>
        <xdr:cNvPr id="72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AB0A68-0F1D-40E3-99DA-4D7E474636C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13</xdr:col>
      <xdr:colOff>0</xdr:colOff>
      <xdr:row>4</xdr:row>
      <xdr:rowOff>0</xdr:rowOff>
    </xdr:from>
    <xdr:ext cx="0" cy="134207"/>
    <xdr:pic>
      <xdr:nvPicPr>
        <xdr:cNvPr id="72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F8FBF99-ADA0-4071-BA8F-C41858104D7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13</xdr:col>
      <xdr:colOff>0</xdr:colOff>
      <xdr:row>4</xdr:row>
      <xdr:rowOff>0</xdr:rowOff>
    </xdr:from>
    <xdr:ext cx="0" cy="134207"/>
    <xdr:pic>
      <xdr:nvPicPr>
        <xdr:cNvPr id="72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42649E8-9662-4989-A8EC-459B3B95A98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35175" y="676275"/>
          <a:ext cx="0" cy="134207"/>
        </a:xfrm>
        <a:prstGeom prst="rect">
          <a:avLst/>
        </a:prstGeom>
        <a:noFill/>
      </xdr:spPr>
    </xdr:pic>
    <xdr:clientData/>
  </xdr:oneCellAnchor>
  <xdr:oneCellAnchor>
    <xdr:from>
      <xdr:col>13</xdr:col>
      <xdr:colOff>0</xdr:colOff>
      <xdr:row>4</xdr:row>
      <xdr:rowOff>0</xdr:rowOff>
    </xdr:from>
    <xdr:ext cx="0" cy="134207"/>
    <xdr:pic>
      <xdr:nvPicPr>
        <xdr:cNvPr id="72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8C16D13-D023-44CD-8AB1-301D78D22F5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4735175" y="676275"/>
          <a:ext cx="0" cy="134207"/>
        </a:xfrm>
        <a:prstGeom prst="rect">
          <a:avLst/>
        </a:prstGeom>
        <a:noFill/>
      </xdr:spPr>
    </xdr:pic>
    <xdr:clientData/>
  </xdr:oneCellAnchor>
  <xdr:oneCellAnchor>
    <xdr:from>
      <xdr:col>13</xdr:col>
      <xdr:colOff>0</xdr:colOff>
      <xdr:row>4</xdr:row>
      <xdr:rowOff>0</xdr:rowOff>
    </xdr:from>
    <xdr:ext cx="0" cy="134207"/>
    <xdr:pic>
      <xdr:nvPicPr>
        <xdr:cNvPr id="72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634AB92-4691-438C-89E1-3B298F39FB9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13</xdr:col>
      <xdr:colOff>0</xdr:colOff>
      <xdr:row>4</xdr:row>
      <xdr:rowOff>0</xdr:rowOff>
    </xdr:from>
    <xdr:ext cx="0" cy="134207"/>
    <xdr:pic>
      <xdr:nvPicPr>
        <xdr:cNvPr id="72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C532A5-0C3F-4525-B563-29185D3059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877925" y="676275"/>
          <a:ext cx="0" cy="134207"/>
        </a:xfrm>
        <a:prstGeom prst="rect">
          <a:avLst/>
        </a:prstGeom>
        <a:noFill/>
      </xdr:spPr>
    </xdr:pic>
    <xdr:clientData/>
  </xdr:oneCellAnchor>
  <xdr:oneCellAnchor>
    <xdr:from>
      <xdr:col>2</xdr:col>
      <xdr:colOff>657225</xdr:colOff>
      <xdr:row>2</xdr:row>
      <xdr:rowOff>57150</xdr:rowOff>
    </xdr:from>
    <xdr:ext cx="0" cy="134207"/>
    <xdr:pic>
      <xdr:nvPicPr>
        <xdr:cNvPr id="728" name="Picture 63" descr="C:\Users\hfreeth\AppData\Local\Microsoft\Windows\Temporary Internet Files\Content.IE5\XLHOTTUP\MM900254501[1].gif">
          <a:extLst>
            <a:ext uri="{FF2B5EF4-FFF2-40B4-BE49-F238E27FC236}">
              <a16:creationId xmlns:a16="http://schemas.microsoft.com/office/drawing/2014/main" id="{A25FFC4E-9038-4F3D-B527-0A245900013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52825" y="676275"/>
          <a:ext cx="0" cy="134207"/>
        </a:xfrm>
        <a:prstGeom prst="rect">
          <a:avLst/>
        </a:prstGeom>
        <a:noFill/>
      </xdr:spPr>
    </xdr:pic>
    <xdr:clientData/>
  </xdr:oneCellAnchor>
  <xdr:oneCellAnchor>
    <xdr:from>
      <xdr:col>1</xdr:col>
      <xdr:colOff>657225</xdr:colOff>
      <xdr:row>4</xdr:row>
      <xdr:rowOff>0</xdr:rowOff>
    </xdr:from>
    <xdr:ext cx="0" cy="134207"/>
    <xdr:pic>
      <xdr:nvPicPr>
        <xdr:cNvPr id="453" name="Picture 63" descr="C:\Users\hfreeth\AppData\Local\Microsoft\Windows\Temporary Internet Files\Content.IE5\XLHOTTUP\MM900254501[1].gif">
          <a:extLst>
            <a:ext uri="{FF2B5EF4-FFF2-40B4-BE49-F238E27FC236}">
              <a16:creationId xmlns:a16="http://schemas.microsoft.com/office/drawing/2014/main" id="{AC3FD68C-D87B-47B0-AB89-2862E7E008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5706725" y="619125"/>
          <a:ext cx="0" cy="134207"/>
        </a:xfrm>
        <a:prstGeom prst="rect">
          <a:avLst/>
        </a:prstGeom>
        <a:noFill/>
      </xdr:spPr>
    </xdr:pic>
    <xdr:clientData/>
  </xdr:oneCellAnchor>
  <xdr:oneCellAnchor>
    <xdr:from>
      <xdr:col>2</xdr:col>
      <xdr:colOff>0</xdr:colOff>
      <xdr:row>2</xdr:row>
      <xdr:rowOff>38100</xdr:rowOff>
    </xdr:from>
    <xdr:ext cx="0" cy="134207"/>
    <xdr:pic>
      <xdr:nvPicPr>
        <xdr:cNvPr id="460" name="Picture 63" descr="C:\Users\hfreeth\AppData\Local\Microsoft\Windows\Temporary Internet Files\Content.IE5\XLHOTTUP\MM900254501[1].gif">
          <a:extLst>
            <a:ext uri="{FF2B5EF4-FFF2-40B4-BE49-F238E27FC236}">
              <a16:creationId xmlns:a16="http://schemas.microsoft.com/office/drawing/2014/main" id="{6E1C3C25-6BD7-4EB6-B57E-5B8AB5CC754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48200" y="447675"/>
          <a:ext cx="0" cy="134207"/>
        </a:xfrm>
        <a:prstGeom prst="rect">
          <a:avLst/>
        </a:prstGeom>
        <a:noFill/>
      </xdr:spPr>
    </xdr:pic>
    <xdr:clientData/>
  </xdr:oneCellAnchor>
  <xdr:oneCellAnchor>
    <xdr:from>
      <xdr:col>13</xdr:col>
      <xdr:colOff>0</xdr:colOff>
      <xdr:row>4</xdr:row>
      <xdr:rowOff>0</xdr:rowOff>
    </xdr:from>
    <xdr:ext cx="0" cy="134207"/>
    <xdr:pic>
      <xdr:nvPicPr>
        <xdr:cNvPr id="520"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A0D06ED3-9937-476C-B845-B8024DDA2D9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521"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5D4D65A7-F36C-43EA-A150-78249628D7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52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B12D0541-9015-4391-9672-8F569E18576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52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C2DFF87-FE13-4C3A-8F51-E2D152DCDA6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2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982433B4-FB9C-40DC-9039-7F0C7B0BE86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29"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9ADC84A5-3511-4726-B28D-EDC79ABDAE0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0"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BAE14514-1E0E-4929-82FF-D674BA73B0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388E8AF-3E6E-448C-A966-BF7EFC6806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84220AB-AB6C-4D0F-AB84-D88C6F05A1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F3E2F88-6F33-44C9-9178-4187A9F972E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F42371FF-EA80-434F-A21B-3264F72E29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5"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B81CACCE-4373-45EA-982C-BA08C3C5A1D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308BF3B-79B6-42FA-9BDC-8BA4DAE551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C67FC41E-F166-4DF3-AE09-F20BDB02D6B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8"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4D42D99-7A98-47E5-A368-FEBF08C0930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39"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868F5693-4DAF-4EFC-B9E8-3B59218D3BF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0"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3B6FD8BC-4B57-4176-953F-3C1535D947A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1"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45CBBE6-EAA8-4709-90B7-B823EED9979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2"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10BE6FDA-13E8-4BD6-AE6C-7C1088D39BF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1EDFF29F-AFCE-43B2-A37D-265D5743A96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68CA142-4B63-4174-81D1-4D4A161271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5386CE07-E953-45D1-A2F3-AB7945F541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6"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224385BD-24DE-40DA-BDE3-021A9A6FC33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7"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80C5BB2-53D1-4E40-B53C-D41B66142E7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8" name="Picture 747"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885EBD0C-A740-4CF3-8EFA-80E0E602F3D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49"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75C4596D-EE6C-4CB1-80DF-FFBE38E1AF4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535462C-779C-40C2-ACFE-F41B98F8031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1AAE32-91D4-4CF6-98C2-96632C2566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5C9063F-A170-4FEB-A6F1-874D708FAD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B56BC55-2E8D-4F9B-A1BE-7A84AA0A2A2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0615E1D-1404-49EC-B7CF-BF1B4956712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2FA08BE-8563-4917-842A-7449346FC86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FA79FA5-E824-4DE6-823B-B571A5772B5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AA005D5-D749-4EED-B78C-0F5223E1E1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8" name="Picture 75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EC471A5-D4C0-4110-9155-13258F70525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5140D58-E5EE-47F6-8B02-96AAB5EE52B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95F4DA9-3355-4B7D-9C90-14ADB2E48A0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0895065-AF89-4A7D-B8CC-E4AADA2D606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EDE299A-7267-4CB7-A767-B2AE83EE3ED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A103FAA-3E1A-4BC3-B4EA-6975CADB2B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CAF8659-0561-4583-AAA3-BEC2F15A268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21FE58F-F65D-4E98-986B-D737405A0C6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C41568-F459-438D-B5F1-E7BEE1E4D2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AB217AC-0FDA-438F-9E65-AA1FAD54E27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8" name="Picture 76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A3B46A6-9CA8-4B5B-952A-BD2BC2F763B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72FCB06-9F52-4411-AD6E-6F0259FE8C6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F63083E-82AB-44ED-979B-72C66F46983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F46A178-FBAB-40DB-9C76-E20E72638B1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B5727C4-4C2E-46E3-9284-A8AF7876AB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FB50C63-0964-4191-AC29-658725F1E0C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04B3D75-6A9A-4102-ABFA-A73875604FC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6E53027-DB79-4444-88B4-811593A89C7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199ECC4-74B1-4EA4-A544-E87093E8A62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290497F-4D69-48BD-AC42-14C64A0A926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F516A43-0DE7-4155-8BC6-97CF59729D7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FDA0D53-D5A1-4A74-A2A8-C16A3AD9F18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293B244-BB6F-45D6-A7E0-FE877868883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AB43BE2-17B9-4CCB-91DC-DF67CE65326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82178EF-F6B7-47BE-804D-4245294B040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70B64D3-4601-4D0F-9234-03219E4E597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C1CDEB9-E8B2-4DB4-A2E8-AB3F21AE2E3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B4D9492-F5B5-48EE-A83B-ABE1F911C5A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FE93D81-397E-4936-8516-1D8FA41316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DA71E64-6715-4B92-94A0-19060C77C1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8658EC5-27CF-4EB6-9ABE-2208A6929F9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D971B90-941C-404B-BC22-4A8DACBDE8B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43072B2-7413-4A30-B8B6-DF50EE4E76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BBB1A3-03AB-40EB-BB97-95D3679F16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47BD82F-F94C-4B91-9E1B-7A5DCBB4C19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92D99F-2930-48A3-880A-B94AF2693C4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D87598C-CD4F-4C31-9D17-A7DEE2D62A1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CE7BFF-6B6A-4B1E-B630-667E66C6990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47DAAD2-15CE-4B90-8874-2018D0FF470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8DAA11-038F-46E3-AC70-C18EF61A20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2252BB0-EFAD-4F17-A4E0-149A5DA7900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7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C9A2844-CDB5-456E-9C2A-D2F59B8642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0" name="Picture 79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652E361-7752-4394-B1DC-CD330D9424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3B87395-BF2F-4363-89EC-6139E6B809A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D31F40BF-A793-418B-9049-35C839CF24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3"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F083A035-6368-4950-80F0-977C9662690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352E22A-6D2F-4DD1-854B-6BEA2D90711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5"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CC16F5B9-65B7-4B5B-9F11-097531FD62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284A8F07-9677-4ED5-A308-B84DF6C13B5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7"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A3CE4752-E191-4ABD-80D0-20646D29E85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2FF42159-F614-430A-8260-9B4BD432059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0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9B9B8B4B-0929-4F43-9A6B-DD0C8589117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FD9FED6D-4AE9-4A69-B8BD-D8CADAF725B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84C10341-3650-4472-A9C0-833E24A5380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2"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6C832411-27D9-4C7A-9A8E-3A831F78AA4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3"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A16E6C43-301E-4C34-9990-BC4CE2F8845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AA8F49D3-C4A6-4B40-930A-6E22BD4791D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E2AA0561-99C6-4DBD-8F47-C4BCC7F02B0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9EFD3F2A-090E-49C9-959A-EBCA76FA945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7"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C04F0781-07EC-4C65-B68D-B8D44469297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8"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D3A740D3-9D13-4A61-A81E-CDA101F304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19"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C36E7CDA-791F-4F80-A4EC-93B81EBF1E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76C6A522-CBEB-481F-A6E5-4D58D23D49F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FF283A78-E726-41E4-90D8-6C17F1A2E3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B4C94CAE-F818-4E59-B71F-0967D504737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392A2A01-11BD-4059-8EFE-A5C670568E7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A688AAD4-EF16-46C9-A093-A4C6B5D7388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5" name="Picture 824"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B3248421-CDE1-4C99-B2A8-D1B11885C55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57ECAEE0-576E-435D-BE06-38F4211C29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75C91E0-7CB9-4B80-8D99-7570ED13512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E7BE26E-27DD-467F-9180-332AFEA249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1D75054-700A-49D1-AC8F-DD43F82F9A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ACB3F4B-CC2D-428B-964A-729E5AABC74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81DD68-9D5F-4250-919E-13E8171F84C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0F6F73B-BAF8-498E-BB58-B9203B85EF4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B1E4183-14F3-4D4C-83AC-9E5F4719FA1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70656B8-3E28-4374-AF5C-3905CF8B34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66BB75-4EAF-44B9-867B-A223AB84411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AA74115-0778-4932-A9D0-E3016C6DF73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3E90E6E-DF61-436D-B1DF-B89C9797C6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444EBC6-8B05-434B-B70E-8C309410F49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3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970784B-2D83-406C-872F-0A112A15CE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66A82A9-FD92-40FC-A88C-2ACD6EA8D43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6E71C3F-6BC4-4C70-B473-72658709CCE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4D7A64-1BA6-4EB4-87D3-8B72A738385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57E760-9368-40F4-90A2-B920E530919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B733BAA-B94E-4940-B892-FE12403207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6E26C8-4B8E-4EC9-8E09-60AB1EB0DB9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150892C-AA52-4E63-B17C-25A5419C7C6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808CBC9-E732-4770-8A77-32FEE9638A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8A6C723-6EC5-48B9-B446-A91D746808D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3224016-5809-4B3A-A677-4DC4C2F139D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55C1A45-5CA6-49EA-94A5-25AEDBE188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A31D491-8C75-410C-B605-89F40883654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2"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E224F3EA-9CC9-4B7C-B3BC-52CBAFEB4BC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3"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76EF69A2-24BF-4936-9494-81E9FD8717A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9F7BA10-0CCE-494F-BA09-A1D3D1D78D8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5"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EEDF39A5-CDE9-4873-8BAA-C26ADCB0CB3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6"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1625A630-B2C9-434E-99F5-63E585BF14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7"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09DCFBBB-A9A0-4650-88D5-57419788111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8"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84882BD-A544-4E7D-B721-0BFB303563E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59"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9DB508E0-10AE-49D1-946D-C862E23740A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BAB75E13-C6B6-4D9F-B6B9-C9EC8758A6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EE7C011D-6096-416F-A42A-3F66B0C9BA3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2"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613A18FD-43A1-4EBB-B0BC-5FE55D2A1B3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3"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0F83B012-FB87-44B8-A950-7072786A012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FC162B4C-C22C-4EEE-96BA-DDE50135737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CCD1691B-73DC-4DA1-959A-E82747E089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50F9CAB1-F3DF-4D4A-AE1E-7B1CB85D60E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7"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E27BD65E-8D82-4BDB-A494-055B0972248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8"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0D527D58-EAC7-4076-B813-7031CEF99A4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69"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E814AA43-4906-4E14-9954-B7AD86199B2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0"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999CFEB6-167F-4C28-B34A-26C27798D7A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1"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6328FD48-D6D0-4FA9-AFC5-68D39DB72C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C17C1709-9F4E-438A-8EFC-160437A5D8E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16C6BBD6-DF94-45BF-8B66-CA9D9ADA3F1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4"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18B87DD-8721-4F71-B67F-744287D1CC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5" name="Picture 874"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AFFE080C-25E4-4902-B35A-7314853F2A4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6"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D5710267-4EE8-4E4F-BD26-DF575DD7D59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1AF5C89-C6E3-4583-98FD-701285D1262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0DF0EEA-F5F3-4C18-9F6C-2386FA2516B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AA3E710-B70F-4444-96EA-405D937AB0D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CD9BA95-C0BA-4B6B-9EBA-DB110B7AAE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31924C0-F38F-4D53-8883-5C551E07BEF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02856CD-F8CB-4A83-912A-8D29803807B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76DE4AD-4CA1-4EB4-A9F5-10584532081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CAEBADD-A49A-46CD-8CA5-2B9951E974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63181EE-02C3-4B2C-BEA6-71B2E452C4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82A4876-1DF4-4F40-A640-F668F056779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C314DE-7B3A-4125-AB00-D8354D35417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1F2CDC-BE64-40C2-9C33-BABCE5ADD14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FA6A33E-7CF1-465A-AD00-2E22F934D55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7226ACF-1171-401F-9AD7-22AA2873F26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89004A0-328C-4059-BE1D-DFD8CF019E6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2712AE7-7DE9-418C-9BC7-EEF00A2D47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622EB8C-FE74-45E6-A4CB-C5DF7F327D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61E5873-E099-40E4-8CE3-5E60DFE5521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3A759AB-FB08-4AE9-8329-784662525B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6" name="Picture 63" descr="C:\Users\hfreeth\AppData\Local\Microsoft\Windows\Temporary Internet Files\Content.IE5\XLHOTTUP\MM900254501[1].gif">
          <a:hlinkClick xmlns:r="http://schemas.openxmlformats.org/officeDocument/2006/relationships" r:id="rId3"/>
          <a:extLst>
            <a:ext uri="{FF2B5EF4-FFF2-40B4-BE49-F238E27FC236}">
              <a16:creationId xmlns:a16="http://schemas.microsoft.com/office/drawing/2014/main" id="{06D8E0BD-7EAB-4F82-AEFF-C505CF63E36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661239E-BBA9-4D61-961E-8C77A448B43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8" name="Picture 89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4AC8180-30AC-472E-9D35-4BE227EF056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89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C5C6E79-6944-446B-8C82-437C85FF0A8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0" name="Picture 89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1703700-D903-4A6D-96E1-9731E7368CA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8DDF751-F474-4270-B8C9-1586195DB41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81E2A1F-D20F-4F59-A671-EC0EEFAEE2B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A2282CB-3382-46BB-8EF5-7E93CA10F48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4" name="Picture 63" descr="C:\Users\hfreeth\AppData\Local\Microsoft\Windows\Temporary Internet Files\Content.IE5\XLHOTTUP\MM900254501[1].gif">
          <a:hlinkClick xmlns:r="http://schemas.openxmlformats.org/officeDocument/2006/relationships" r:id="rId1"/>
          <a:extLst>
            <a:ext uri="{FF2B5EF4-FFF2-40B4-BE49-F238E27FC236}">
              <a16:creationId xmlns:a16="http://schemas.microsoft.com/office/drawing/2014/main" id="{D96405C0-5948-4245-BE63-517A6A4B290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5"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7E8349EF-B036-4947-A439-3719AFE3BEC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D777D46-C428-4506-BA7C-CC09AF6E35C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7"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804C698C-AEFB-4AAE-8D49-CC94FC8885B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0E11C10E-4701-41B1-B744-77F2B80E280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0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DBB8782D-5515-4530-AA75-3FFF56FE7C1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C521F186-E59B-4B22-9281-12BBAE619AF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1"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07D99599-1429-4637-B574-800E53F43D4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F4EAE33C-6303-4554-BC87-F8E39B23B7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71648B53-5C3A-428F-926F-1D4D395B823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F601271B-09EC-49F7-AA63-9D0FAA7093A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40EED404-B70C-4EC1-AEBD-6E8CA26A0D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6"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612DDB2E-330C-4345-98A2-F7509822757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7"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B1011529-3898-4D82-9310-2A51D0E73A2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5F56299A-904D-4DA9-B118-0401331230E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19" name="Picture 63" descr="C:\Users\hfreeth\AppData\Local\Microsoft\Windows\Temporary Internet Files\Content.IE5\XLHOTTUP\MM900254501[1].gif">
          <a:hlinkClick xmlns:r="http://schemas.openxmlformats.org/officeDocument/2006/relationships" r:id="rId12"/>
          <a:extLst>
            <a:ext uri="{FF2B5EF4-FFF2-40B4-BE49-F238E27FC236}">
              <a16:creationId xmlns:a16="http://schemas.microsoft.com/office/drawing/2014/main" id="{14E7F5BF-DE5E-4658-980F-1DF631DFE40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0" name="Picture 63" descr="C:\Users\hfreeth\AppData\Local\Microsoft\Windows\Temporary Internet Files\Content.IE5\XLHOTTUP\MM900254501[1].gif">
          <a:hlinkClick xmlns:r="http://schemas.openxmlformats.org/officeDocument/2006/relationships" r:id="rId13"/>
          <a:extLst>
            <a:ext uri="{FF2B5EF4-FFF2-40B4-BE49-F238E27FC236}">
              <a16:creationId xmlns:a16="http://schemas.microsoft.com/office/drawing/2014/main" id="{C626091B-FF5C-42E9-BD6D-08E9DCCFCA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1" name="Picture 63" descr="C:\Users\hfreeth\AppData\Local\Microsoft\Windows\Temporary Internet Files\Content.IE5\XLHOTTUP\MM900254501[1].gif">
          <a:hlinkClick xmlns:r="http://schemas.openxmlformats.org/officeDocument/2006/relationships" r:id="rId14"/>
          <a:extLst>
            <a:ext uri="{FF2B5EF4-FFF2-40B4-BE49-F238E27FC236}">
              <a16:creationId xmlns:a16="http://schemas.microsoft.com/office/drawing/2014/main" id="{9DA94C57-F62D-4EF5-BFF4-8F61227E651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2"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C1C1599E-8B11-4471-ADC5-E9039CF9D4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3"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B0BF3083-A61B-43A8-A8B9-C4899510EC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4"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5E29AC12-8621-455C-A066-54E41747A1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5" name="Picture 63" descr="C:\Users\hfreeth\AppData\Local\Microsoft\Windows\Temporary Internet Files\Content.IE5\XLHOTTUP\MM900254501[1].gif">
          <a:hlinkClick xmlns:r="http://schemas.openxmlformats.org/officeDocument/2006/relationships" r:id="rId15"/>
          <a:extLst>
            <a:ext uri="{FF2B5EF4-FFF2-40B4-BE49-F238E27FC236}">
              <a16:creationId xmlns:a16="http://schemas.microsoft.com/office/drawing/2014/main" id="{D58AE40A-7D50-4905-9A99-0E8F0ABE60D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6"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D488068C-A83A-450E-9BCD-563458A0E21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7" name="Picture 926"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69A9C6D1-3098-463C-8829-A29E6BBC0B9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8" name="Picture 63" descr="C:\Users\hfreeth\AppData\Local\Microsoft\Windows\Temporary Internet Files\Content.IE5\XLHOTTUP\MM900254501[1].gif">
          <a:hlinkClick xmlns:r="http://schemas.openxmlformats.org/officeDocument/2006/relationships" r:id="rId11"/>
          <a:extLst>
            <a:ext uri="{FF2B5EF4-FFF2-40B4-BE49-F238E27FC236}">
              <a16:creationId xmlns:a16="http://schemas.microsoft.com/office/drawing/2014/main" id="{3B30756A-C361-4655-B444-A6CF1F9A02E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2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04B9358-D393-4A47-94DF-88130742223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CF850BC-76A2-4F6A-83BF-ED8C26B26F2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034A9F7-AFAE-4288-8171-97F490BFE1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1824B3E-BEFC-4E8D-A5CC-8A8EF91A214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8814B36-590B-44B5-85D2-4C39DC2447A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E6FBE54-9BD0-49E4-93E6-B5D66F04536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50E94A3-228D-4016-A40F-635B6BABB62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2F71803-AAA0-4328-9A33-F26A0D36463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FB69364-CFD8-47DF-9323-965A808F22F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C1CAD4-75FC-4CB7-99EB-BA1428F4D7C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3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E9A8210-F4C0-46E0-86AF-F03AC932FF7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0B0F6B3-103C-4013-945A-4F8F93F0CAE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F03AF4A-C244-47C0-8D68-F0525F223C9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76DC49B-8A08-4FE4-B922-4F704C8828F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1FACF8A-F76B-4730-A3E8-957F100AD834}"/>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171432A-2B04-425A-B95A-2EFDB2F84E2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F20F190-7103-414D-AA11-6BC5E7EE58D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9680D2A-FD28-4AA5-A7D8-941FF1C0F26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C9616E4-D31F-4CCA-908B-F279D258DA7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8" name="Picture 947"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953AE74-42D6-4A62-A250-3FA75319613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4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35F93D-EC8A-44BC-989C-D1FD5B9A73F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0" name="Picture 949"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8CF5E0E-D7AC-4280-93BB-56CBD062C2B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7627D79-3D04-4B49-A737-4C9A9C2DA7A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B86F892-3149-4989-BF66-82EEA6E6C41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3067D5A-3EFE-4B4E-AA27-FA349511216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4" name="Picture 95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FBB35D4-9C32-4E5B-AEA5-572D7383E5D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43CF94E-9C15-4F5F-BEF3-4AD1902C3BD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6" name="Picture 955"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0C8EAEC-ADF8-4707-855A-8043F83E6B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DA04126-8D43-41E2-B54A-9EFDC777F37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E31CA66-C2C7-41F6-A484-FEA8DF475DE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5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6C3BF24-F686-4DDD-AC45-39FA7C336AC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C9BFAEC-D28B-46CF-A1F3-14D58E6A738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02320D1-1B73-4BE1-90DA-2E6E62D00C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55E1B89-6B88-4A44-A330-860362919C5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2A06E7F-F5E5-4454-B0C3-C4EA696C75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DDD89EB-1525-4700-9852-9754E75DEB0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E396028-2499-4973-98EE-5EFA51B59DA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40FD917-3DFF-4B3A-B0DB-8EDF085CB98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A28CCBC-9234-4E4C-A16C-11CCDFF4ECF2}"/>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7DD0895-EA25-4871-8B65-9678D56067F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6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0D8FE97-D875-47A7-A742-BC8FFECAE9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7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6EC279A-6E7E-4528-BC8F-B4E99A2E652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7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3B81D0C-1DFD-48D6-9DDA-E02BD64313E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4378225" y="828675"/>
          <a:ext cx="0" cy="134207"/>
        </a:xfrm>
        <a:prstGeom prst="rect">
          <a:avLst/>
        </a:prstGeom>
        <a:noFill/>
      </xdr:spPr>
    </xdr:pic>
    <xdr:clientData/>
  </xdr:oneCellAnchor>
  <xdr:oneCellAnchor>
    <xdr:from>
      <xdr:col>13</xdr:col>
      <xdr:colOff>0</xdr:colOff>
      <xdr:row>4</xdr:row>
      <xdr:rowOff>0</xdr:rowOff>
    </xdr:from>
    <xdr:ext cx="0" cy="134207"/>
    <xdr:pic>
      <xdr:nvPicPr>
        <xdr:cNvPr id="972" name="Picture 97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8C2AC3C-3B4E-4113-886A-F78C010B23E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5235475" y="828675"/>
          <a:ext cx="0" cy="134207"/>
        </a:xfrm>
        <a:prstGeom prst="rect">
          <a:avLst/>
        </a:prstGeom>
        <a:noFill/>
      </xdr:spPr>
    </xdr:pic>
    <xdr:clientData/>
  </xdr:oneCellAnchor>
  <xdr:oneCellAnchor>
    <xdr:from>
      <xdr:col>13</xdr:col>
      <xdr:colOff>0</xdr:colOff>
      <xdr:row>4</xdr:row>
      <xdr:rowOff>0</xdr:rowOff>
    </xdr:from>
    <xdr:ext cx="0" cy="134207"/>
    <xdr:pic>
      <xdr:nvPicPr>
        <xdr:cNvPr id="97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9D91E4B-62E9-410A-B8AA-54760B66F87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5235475" y="828675"/>
          <a:ext cx="0" cy="134207"/>
        </a:xfrm>
        <a:prstGeom prst="rect">
          <a:avLst/>
        </a:prstGeom>
        <a:noFill/>
      </xdr:spPr>
    </xdr:pic>
    <xdr:clientData/>
  </xdr:oneCellAnchor>
  <xdr:oneCellAnchor>
    <xdr:from>
      <xdr:col>13</xdr:col>
      <xdr:colOff>0</xdr:colOff>
      <xdr:row>4</xdr:row>
      <xdr:rowOff>0</xdr:rowOff>
    </xdr:from>
    <xdr:ext cx="0" cy="134207"/>
    <xdr:pic>
      <xdr:nvPicPr>
        <xdr:cNvPr id="97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C109129-C82D-4B21-8154-10545717928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7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9FF3CCD-DFBA-4D4D-9932-0D5A9901FED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7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39F9FEC-4E0C-41A7-A64F-F68BCDC58E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7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1F1ADB4-1724-41CA-84A6-4CA727F0B1A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7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9D385E7-0619-496E-B408-38C221F47A8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7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84C2818-3F77-4D7E-9535-859560D9DF2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8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8208F77-F0C7-4ED8-B880-230128EE3A0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8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51DF0A3-F856-4832-98A4-1050B8A02F4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645175" y="828675"/>
          <a:ext cx="0" cy="134207"/>
        </a:xfrm>
        <a:prstGeom prst="rect">
          <a:avLst/>
        </a:prstGeom>
        <a:noFill/>
      </xdr:spPr>
    </xdr:pic>
    <xdr:clientData/>
  </xdr:oneCellAnchor>
  <xdr:oneCellAnchor>
    <xdr:from>
      <xdr:col>13</xdr:col>
      <xdr:colOff>0</xdr:colOff>
      <xdr:row>4</xdr:row>
      <xdr:rowOff>0</xdr:rowOff>
    </xdr:from>
    <xdr:ext cx="0" cy="134207"/>
    <xdr:pic>
      <xdr:nvPicPr>
        <xdr:cNvPr id="982" name="Picture 981"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748A4D5-B64C-40B8-83E1-BA837BD0E17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13</xdr:col>
      <xdr:colOff>0</xdr:colOff>
      <xdr:row>4</xdr:row>
      <xdr:rowOff>0</xdr:rowOff>
    </xdr:from>
    <xdr:ext cx="0" cy="134207"/>
    <xdr:pic>
      <xdr:nvPicPr>
        <xdr:cNvPr id="98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47500FC-3623-457A-A485-A006093C368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13</xdr:col>
      <xdr:colOff>0</xdr:colOff>
      <xdr:row>4</xdr:row>
      <xdr:rowOff>0</xdr:rowOff>
    </xdr:from>
    <xdr:ext cx="0" cy="134207"/>
    <xdr:pic>
      <xdr:nvPicPr>
        <xdr:cNvPr id="984" name="Picture 98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7E43A7DB-D491-4E61-A71A-76024CE2713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13</xdr:col>
      <xdr:colOff>0</xdr:colOff>
      <xdr:row>4</xdr:row>
      <xdr:rowOff>0</xdr:rowOff>
    </xdr:from>
    <xdr:ext cx="0" cy="134207"/>
    <xdr:pic>
      <xdr:nvPicPr>
        <xdr:cNvPr id="98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9466CD11-9AD0-4D46-A923-4CC884BD36F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13</xdr:col>
      <xdr:colOff>0</xdr:colOff>
      <xdr:row>4</xdr:row>
      <xdr:rowOff>0</xdr:rowOff>
    </xdr:from>
    <xdr:ext cx="0" cy="134207"/>
    <xdr:pic>
      <xdr:nvPicPr>
        <xdr:cNvPr id="986"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597C8531-8FA3-4B3A-AA0D-154CC77DD8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13</xdr:col>
      <xdr:colOff>0</xdr:colOff>
      <xdr:row>4</xdr:row>
      <xdr:rowOff>0</xdr:rowOff>
    </xdr:from>
    <xdr:ext cx="0" cy="134207"/>
    <xdr:pic>
      <xdr:nvPicPr>
        <xdr:cNvPr id="98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84E3161C-D47B-4038-9B22-F845E31E963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7502425" y="828675"/>
          <a:ext cx="0" cy="134207"/>
        </a:xfrm>
        <a:prstGeom prst="rect">
          <a:avLst/>
        </a:prstGeom>
        <a:noFill/>
      </xdr:spPr>
    </xdr:pic>
    <xdr:clientData/>
  </xdr:oneCellAnchor>
  <xdr:oneCellAnchor>
    <xdr:from>
      <xdr:col>13</xdr:col>
      <xdr:colOff>0</xdr:colOff>
      <xdr:row>4</xdr:row>
      <xdr:rowOff>0</xdr:rowOff>
    </xdr:from>
    <xdr:ext cx="0" cy="134207"/>
    <xdr:pic>
      <xdr:nvPicPr>
        <xdr:cNvPr id="98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6B851A31-B4A0-4A4C-987B-7BEEB1E377C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13</xdr:col>
      <xdr:colOff>0</xdr:colOff>
      <xdr:row>4</xdr:row>
      <xdr:rowOff>0</xdr:rowOff>
    </xdr:from>
    <xdr:ext cx="0" cy="134207"/>
    <xdr:pic>
      <xdr:nvPicPr>
        <xdr:cNvPr id="98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FCCBBE70-CF20-479F-A5DC-289A0A3B753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13</xdr:col>
      <xdr:colOff>0</xdr:colOff>
      <xdr:row>4</xdr:row>
      <xdr:rowOff>0</xdr:rowOff>
    </xdr:from>
    <xdr:ext cx="0" cy="134207"/>
    <xdr:pic>
      <xdr:nvPicPr>
        <xdr:cNvPr id="99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C5D3510-7C59-469E-9138-28622696CFD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3301900" y="828675"/>
          <a:ext cx="0" cy="134207"/>
        </a:xfrm>
        <a:prstGeom prst="rect">
          <a:avLst/>
        </a:prstGeom>
        <a:noFill/>
      </xdr:spPr>
    </xdr:pic>
    <xdr:clientData/>
  </xdr:oneCellAnchor>
  <xdr:oneCellAnchor>
    <xdr:from>
      <xdr:col>13</xdr:col>
      <xdr:colOff>0</xdr:colOff>
      <xdr:row>4</xdr:row>
      <xdr:rowOff>0</xdr:rowOff>
    </xdr:from>
    <xdr:ext cx="0" cy="134207"/>
    <xdr:pic>
      <xdr:nvPicPr>
        <xdr:cNvPr id="99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B86F3E2-DE78-4CB2-B546-AE9A0054548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3301900" y="828675"/>
          <a:ext cx="0" cy="134207"/>
        </a:xfrm>
        <a:prstGeom prst="rect">
          <a:avLst/>
        </a:prstGeom>
        <a:noFill/>
      </xdr:spPr>
    </xdr:pic>
    <xdr:clientData/>
  </xdr:oneCellAnchor>
  <xdr:oneCellAnchor>
    <xdr:from>
      <xdr:col>13</xdr:col>
      <xdr:colOff>0</xdr:colOff>
      <xdr:row>4</xdr:row>
      <xdr:rowOff>0</xdr:rowOff>
    </xdr:from>
    <xdr:ext cx="0" cy="134207"/>
    <xdr:pic>
      <xdr:nvPicPr>
        <xdr:cNvPr id="99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BFD3CBC0-C812-4A75-8033-9B1A37F7229D}"/>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13</xdr:col>
      <xdr:colOff>0</xdr:colOff>
      <xdr:row>4</xdr:row>
      <xdr:rowOff>0</xdr:rowOff>
    </xdr:from>
    <xdr:ext cx="0" cy="134207"/>
    <xdr:pic>
      <xdr:nvPicPr>
        <xdr:cNvPr id="99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CC67C34-41BA-4B36-B592-6E7A6A53521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2444650" y="828675"/>
          <a:ext cx="0" cy="134207"/>
        </a:xfrm>
        <a:prstGeom prst="rect">
          <a:avLst/>
        </a:prstGeom>
        <a:noFill/>
      </xdr:spPr>
    </xdr:pic>
    <xdr:clientData/>
  </xdr:oneCellAnchor>
  <xdr:oneCellAnchor>
    <xdr:from>
      <xdr:col>13</xdr:col>
      <xdr:colOff>0</xdr:colOff>
      <xdr:row>4</xdr:row>
      <xdr:rowOff>0</xdr:rowOff>
    </xdr:from>
    <xdr:ext cx="0" cy="134207"/>
    <xdr:pic>
      <xdr:nvPicPr>
        <xdr:cNvPr id="1000"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34E667A1-ED58-4F55-BB1E-6E384CF74AB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776775" y="990600"/>
          <a:ext cx="0" cy="134207"/>
        </a:xfrm>
        <a:prstGeom prst="rect">
          <a:avLst/>
        </a:prstGeom>
        <a:noFill/>
      </xdr:spPr>
    </xdr:pic>
    <xdr:clientData/>
  </xdr:oneCellAnchor>
  <xdr:oneCellAnchor>
    <xdr:from>
      <xdr:col>13</xdr:col>
      <xdr:colOff>0</xdr:colOff>
      <xdr:row>4</xdr:row>
      <xdr:rowOff>0</xdr:rowOff>
    </xdr:from>
    <xdr:ext cx="0" cy="134207"/>
    <xdr:pic>
      <xdr:nvPicPr>
        <xdr:cNvPr id="1001"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E232656A-1B1A-4B72-91F4-FAB2C25041B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776775" y="990600"/>
          <a:ext cx="0" cy="134207"/>
        </a:xfrm>
        <a:prstGeom prst="rect">
          <a:avLst/>
        </a:prstGeom>
        <a:noFill/>
      </xdr:spPr>
    </xdr:pic>
    <xdr:clientData/>
  </xdr:oneCellAnchor>
  <xdr:oneCellAnchor>
    <xdr:from>
      <xdr:col>13</xdr:col>
      <xdr:colOff>0</xdr:colOff>
      <xdr:row>4</xdr:row>
      <xdr:rowOff>0</xdr:rowOff>
    </xdr:from>
    <xdr:ext cx="0" cy="134207"/>
    <xdr:pic>
      <xdr:nvPicPr>
        <xdr:cNvPr id="1002"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1368205B-4632-42A1-9DD0-20EFB478263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776775" y="990600"/>
          <a:ext cx="0" cy="134207"/>
        </a:xfrm>
        <a:prstGeom prst="rect">
          <a:avLst/>
        </a:prstGeom>
        <a:noFill/>
      </xdr:spPr>
    </xdr:pic>
    <xdr:clientData/>
  </xdr:oneCellAnchor>
  <xdr:oneCellAnchor>
    <xdr:from>
      <xdr:col>13</xdr:col>
      <xdr:colOff>0</xdr:colOff>
      <xdr:row>4</xdr:row>
      <xdr:rowOff>0</xdr:rowOff>
    </xdr:from>
    <xdr:ext cx="0" cy="134207"/>
    <xdr:pic>
      <xdr:nvPicPr>
        <xdr:cNvPr id="1003"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F9448AF-5A4A-4F8B-A878-E190628CD86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776775" y="990600"/>
          <a:ext cx="0" cy="134207"/>
        </a:xfrm>
        <a:prstGeom prst="rect">
          <a:avLst/>
        </a:prstGeom>
        <a:noFill/>
      </xdr:spPr>
    </xdr:pic>
    <xdr:clientData/>
  </xdr:oneCellAnchor>
  <xdr:oneCellAnchor>
    <xdr:from>
      <xdr:col>13</xdr:col>
      <xdr:colOff>0</xdr:colOff>
      <xdr:row>4</xdr:row>
      <xdr:rowOff>0</xdr:rowOff>
    </xdr:from>
    <xdr:ext cx="0" cy="134207"/>
    <xdr:pic>
      <xdr:nvPicPr>
        <xdr:cNvPr id="100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661F476-2B1F-44DB-8DBC-7A926378C36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776775" y="990600"/>
          <a:ext cx="0" cy="134207"/>
        </a:xfrm>
        <a:prstGeom prst="rect">
          <a:avLst/>
        </a:prstGeom>
        <a:noFill/>
      </xdr:spPr>
    </xdr:pic>
    <xdr:clientData/>
  </xdr:oneCellAnchor>
  <xdr:oneCellAnchor>
    <xdr:from>
      <xdr:col>13</xdr:col>
      <xdr:colOff>0</xdr:colOff>
      <xdr:row>4</xdr:row>
      <xdr:rowOff>0</xdr:rowOff>
    </xdr:from>
    <xdr:ext cx="0" cy="134207"/>
    <xdr:pic>
      <xdr:nvPicPr>
        <xdr:cNvPr id="100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CDF80E63-C29D-429A-9CBF-72BEF9DE43A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2776775" y="990600"/>
          <a:ext cx="0" cy="134207"/>
        </a:xfrm>
        <a:prstGeom prst="rect">
          <a:avLst/>
        </a:prstGeom>
        <a:noFill/>
      </xdr:spPr>
    </xdr:pic>
    <xdr:clientData/>
  </xdr:oneCellAnchor>
  <xdr:oneCellAnchor>
    <xdr:from>
      <xdr:col>20</xdr:col>
      <xdr:colOff>2434937</xdr:colOff>
      <xdr:row>2</xdr:row>
      <xdr:rowOff>26844</xdr:rowOff>
    </xdr:from>
    <xdr:ext cx="180975" cy="172307"/>
    <xdr:pic>
      <xdr:nvPicPr>
        <xdr:cNvPr id="1006" name="Picture 63" descr="C:\Users\hfreeth\AppData\Local\Microsoft\Windows\Temporary Internet Files\Content.IE5\XLHOTTUP\MM900254501[1].gif">
          <a:hlinkClick xmlns:r="http://schemas.openxmlformats.org/officeDocument/2006/relationships" r:id="rId19"/>
          <a:extLst>
            <a:ext uri="{FF2B5EF4-FFF2-40B4-BE49-F238E27FC236}">
              <a16:creationId xmlns:a16="http://schemas.microsoft.com/office/drawing/2014/main" id="{0A09A4AA-4F8F-4734-AA5F-D93CD25E27AF}"/>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9088387" y="436419"/>
          <a:ext cx="180975" cy="172307"/>
        </a:xfrm>
        <a:prstGeom prst="rect">
          <a:avLst/>
        </a:prstGeom>
        <a:noFill/>
      </xdr:spPr>
    </xdr:pic>
    <xdr:clientData/>
  </xdr:oneCellAnchor>
  <xdr:oneCellAnchor>
    <xdr:from>
      <xdr:col>13</xdr:col>
      <xdr:colOff>0</xdr:colOff>
      <xdr:row>4</xdr:row>
      <xdr:rowOff>0</xdr:rowOff>
    </xdr:from>
    <xdr:ext cx="0" cy="134207"/>
    <xdr:pic>
      <xdr:nvPicPr>
        <xdr:cNvPr id="994"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0A3C5F9C-54C7-4F5D-B575-17EC1616D06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8317825" y="1219200"/>
          <a:ext cx="0" cy="134207"/>
        </a:xfrm>
        <a:prstGeom prst="rect">
          <a:avLst/>
        </a:prstGeom>
        <a:noFill/>
      </xdr:spPr>
    </xdr:pic>
    <xdr:clientData/>
  </xdr:oneCellAnchor>
  <xdr:oneCellAnchor>
    <xdr:from>
      <xdr:col>13</xdr:col>
      <xdr:colOff>0</xdr:colOff>
      <xdr:row>4</xdr:row>
      <xdr:rowOff>0</xdr:rowOff>
    </xdr:from>
    <xdr:ext cx="0" cy="134207"/>
    <xdr:pic>
      <xdr:nvPicPr>
        <xdr:cNvPr id="995"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A1F4E123-5CA8-45C7-B85C-D272B5B192A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8317825" y="1219200"/>
          <a:ext cx="0" cy="134207"/>
        </a:xfrm>
        <a:prstGeom prst="rect">
          <a:avLst/>
        </a:prstGeom>
        <a:noFill/>
      </xdr:spPr>
    </xdr:pic>
    <xdr:clientData/>
  </xdr:oneCellAnchor>
  <xdr:oneCellAnchor>
    <xdr:from>
      <xdr:col>24</xdr:col>
      <xdr:colOff>2260888</xdr:colOff>
      <xdr:row>2</xdr:row>
      <xdr:rowOff>28575</xdr:rowOff>
    </xdr:from>
    <xdr:ext cx="180975" cy="172307"/>
    <xdr:pic>
      <xdr:nvPicPr>
        <xdr:cNvPr id="1009" name="Picture 63" descr="C:\Users\hfreeth\AppData\Local\Microsoft\Windows\Temporary Internet Files\Content.IE5\XLHOTTUP\MM900254501[1].gif">
          <a:hlinkClick xmlns:r="http://schemas.openxmlformats.org/officeDocument/2006/relationships" r:id="rId20"/>
          <a:extLst>
            <a:ext uri="{FF2B5EF4-FFF2-40B4-BE49-F238E27FC236}">
              <a16:creationId xmlns:a16="http://schemas.microsoft.com/office/drawing/2014/main" id="{05A8E9D7-8B5E-4E26-A5FD-F5766E18A44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220513" y="438150"/>
          <a:ext cx="180975" cy="172307"/>
        </a:xfrm>
        <a:prstGeom prst="rect">
          <a:avLst/>
        </a:prstGeom>
        <a:noFill/>
      </xdr:spPr>
    </xdr:pic>
    <xdr:clientData/>
  </xdr:oneCellAnchor>
  <xdr:oneCellAnchor>
    <xdr:from>
      <xdr:col>32</xdr:col>
      <xdr:colOff>113434</xdr:colOff>
      <xdr:row>2</xdr:row>
      <xdr:rowOff>17318</xdr:rowOff>
    </xdr:from>
    <xdr:ext cx="180975" cy="172307"/>
    <xdr:pic>
      <xdr:nvPicPr>
        <xdr:cNvPr id="996" name="Picture 63" descr="C:\Users\hfreeth\AppData\Local\Microsoft\Windows\Temporary Internet Files\Content.IE5\XLHOTTUP\MM900254501[1].gif">
          <a:hlinkClick xmlns:r="http://schemas.openxmlformats.org/officeDocument/2006/relationships" r:id="rId21"/>
          <a:extLst>
            <a:ext uri="{FF2B5EF4-FFF2-40B4-BE49-F238E27FC236}">
              <a16:creationId xmlns:a16="http://schemas.microsoft.com/office/drawing/2014/main" id="{88E464A8-2332-4AE3-BC9A-EC6B12FF3041}"/>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1750959" y="426893"/>
          <a:ext cx="180975" cy="172307"/>
        </a:xfrm>
        <a:prstGeom prst="rect">
          <a:avLst/>
        </a:prstGeom>
        <a:noFill/>
      </xdr:spPr>
    </xdr:pic>
    <xdr:clientData/>
  </xdr:oneCellAnchor>
  <xdr:oneCellAnchor>
    <xdr:from>
      <xdr:col>36</xdr:col>
      <xdr:colOff>16452</xdr:colOff>
      <xdr:row>2</xdr:row>
      <xdr:rowOff>33770</xdr:rowOff>
    </xdr:from>
    <xdr:ext cx="180975" cy="172307"/>
    <xdr:pic>
      <xdr:nvPicPr>
        <xdr:cNvPr id="997" name="Picture 63" descr="C:\Users\hfreeth\AppData\Local\Microsoft\Windows\Temporary Internet Files\Content.IE5\XLHOTTUP\MM900254501[1].gif">
          <a:hlinkClick xmlns:r="http://schemas.openxmlformats.org/officeDocument/2006/relationships" r:id="rId22"/>
          <a:extLst>
            <a:ext uri="{FF2B5EF4-FFF2-40B4-BE49-F238E27FC236}">
              <a16:creationId xmlns:a16="http://schemas.microsoft.com/office/drawing/2014/main" id="{176FB2DB-6E84-4A10-A978-4719F93822D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80636052" y="443345"/>
          <a:ext cx="180975" cy="172307"/>
        </a:xfrm>
        <a:prstGeom prst="rect">
          <a:avLst/>
        </a:prstGeom>
        <a:noFill/>
      </xdr:spPr>
    </xdr:pic>
    <xdr:clientData/>
  </xdr:oneCellAnchor>
  <xdr:oneCellAnchor>
    <xdr:from>
      <xdr:col>39</xdr:col>
      <xdr:colOff>83127</xdr:colOff>
      <xdr:row>2</xdr:row>
      <xdr:rowOff>24245</xdr:rowOff>
    </xdr:from>
    <xdr:ext cx="180975" cy="172307"/>
    <xdr:pic>
      <xdr:nvPicPr>
        <xdr:cNvPr id="998" name="Picture 63" descr="C:\Users\hfreeth\AppData\Local\Microsoft\Windows\Temporary Internet Files\Content.IE5\XLHOTTUP\MM900254501[1].gif">
          <a:hlinkClick xmlns:r="http://schemas.openxmlformats.org/officeDocument/2006/relationships" r:id="rId23"/>
          <a:extLst>
            <a:ext uri="{FF2B5EF4-FFF2-40B4-BE49-F238E27FC236}">
              <a16:creationId xmlns:a16="http://schemas.microsoft.com/office/drawing/2014/main" id="{3675036A-CED9-4290-AC36-62FA5227E26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83407827" y="433820"/>
          <a:ext cx="180975" cy="172307"/>
        </a:xfrm>
        <a:prstGeom prst="rect">
          <a:avLst/>
        </a:prstGeom>
        <a:noFill/>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152399</xdr:colOff>
      <xdr:row>1</xdr:row>
      <xdr:rowOff>28574</xdr:rowOff>
    </xdr:from>
    <xdr:to>
      <xdr:col>5</xdr:col>
      <xdr:colOff>523874</xdr:colOff>
      <xdr:row>21</xdr:row>
      <xdr:rowOff>0</xdr:rowOff>
    </xdr:to>
    <xdr:graphicFrame macro="">
      <xdr:nvGraphicFramePr>
        <xdr:cNvPr id="25" name="Chart 24">
          <a:extLst>
            <a:ext uri="{FF2B5EF4-FFF2-40B4-BE49-F238E27FC236}">
              <a16:creationId xmlns:a16="http://schemas.microsoft.com/office/drawing/2014/main" id="{00000000-0008-0000-03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523875</xdr:colOff>
      <xdr:row>2</xdr:row>
      <xdr:rowOff>19050</xdr:rowOff>
    </xdr:from>
    <xdr:ext cx="180975" cy="171450"/>
    <xdr:pic>
      <xdr:nvPicPr>
        <xdr:cNvPr id="36"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3B7F24FE-EC4B-4C42-BD60-4A071F08B8F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181475" y="4000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504825</xdr:colOff>
      <xdr:row>2</xdr:row>
      <xdr:rowOff>31750</xdr:rowOff>
    </xdr:from>
    <xdr:ext cx="180975" cy="171450"/>
    <xdr:pic>
      <xdr:nvPicPr>
        <xdr:cNvPr id="37"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3B4B6CA7-0666-404B-8232-6AA87708F55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953125" y="4127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543983</xdr:colOff>
      <xdr:row>2</xdr:row>
      <xdr:rowOff>31750</xdr:rowOff>
    </xdr:from>
    <xdr:ext cx="180975" cy="171450"/>
    <xdr:pic>
      <xdr:nvPicPr>
        <xdr:cNvPr id="38"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46AE3B2B-B6FE-425E-A643-235C3A72EC5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06458" y="4127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551447</xdr:colOff>
      <xdr:row>2</xdr:row>
      <xdr:rowOff>40105</xdr:rowOff>
    </xdr:from>
    <xdr:ext cx="180975" cy="171450"/>
    <xdr:pic>
      <xdr:nvPicPr>
        <xdr:cNvPr id="39"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6DDED03C-C0C5-4280-9D2B-362F2C06F11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85572" y="42110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551447</xdr:colOff>
      <xdr:row>2</xdr:row>
      <xdr:rowOff>40105</xdr:rowOff>
    </xdr:from>
    <xdr:ext cx="180975" cy="171450"/>
    <xdr:pic>
      <xdr:nvPicPr>
        <xdr:cNvPr id="2"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F3AED176-389F-4995-90E0-6246A55E084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799972" y="42110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446672</xdr:colOff>
      <xdr:row>2</xdr:row>
      <xdr:rowOff>30580</xdr:rowOff>
    </xdr:from>
    <xdr:ext cx="180975" cy="171450"/>
    <xdr:pic>
      <xdr:nvPicPr>
        <xdr:cNvPr id="3"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5E6A9B1D-68EB-4651-BB16-EF8CD3BA3B5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685797" y="41158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379997</xdr:colOff>
      <xdr:row>2</xdr:row>
      <xdr:rowOff>30580</xdr:rowOff>
    </xdr:from>
    <xdr:ext cx="180975" cy="171450"/>
    <xdr:pic>
      <xdr:nvPicPr>
        <xdr:cNvPr id="4"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8A540D80-28B1-4CE3-9BB9-FD54D6F2416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71597" y="41158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370472</xdr:colOff>
      <xdr:row>2</xdr:row>
      <xdr:rowOff>40105</xdr:rowOff>
    </xdr:from>
    <xdr:ext cx="180975" cy="171450"/>
    <xdr:pic>
      <xdr:nvPicPr>
        <xdr:cNvPr id="5"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647B2E11-16C8-40C2-841E-77998BC367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33572" y="42110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523875</xdr:colOff>
      <xdr:row>15</xdr:row>
      <xdr:rowOff>19050</xdr:rowOff>
    </xdr:from>
    <xdr:ext cx="180975" cy="171450"/>
    <xdr:pic>
      <xdr:nvPicPr>
        <xdr:cNvPr id="7"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2B91AE85-E675-44D4-863E-2529EA0D803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181475" y="4000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504825</xdr:colOff>
      <xdr:row>15</xdr:row>
      <xdr:rowOff>31750</xdr:rowOff>
    </xdr:from>
    <xdr:ext cx="180975" cy="171450"/>
    <xdr:pic>
      <xdr:nvPicPr>
        <xdr:cNvPr id="8"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5A739D0D-8556-4004-820B-4D00AC2ADD2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953125" y="4127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543983</xdr:colOff>
      <xdr:row>15</xdr:row>
      <xdr:rowOff>31750</xdr:rowOff>
    </xdr:from>
    <xdr:ext cx="180975" cy="171450"/>
    <xdr:pic>
      <xdr:nvPicPr>
        <xdr:cNvPr id="9"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D5D4C7DF-126E-4C01-A589-0723E3476E5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06458" y="41275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551447</xdr:colOff>
      <xdr:row>15</xdr:row>
      <xdr:rowOff>40105</xdr:rowOff>
    </xdr:from>
    <xdr:ext cx="180975" cy="171450"/>
    <xdr:pic>
      <xdr:nvPicPr>
        <xdr:cNvPr id="10"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A3799622-7BEB-4EC8-90F7-0F6E168141A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885572" y="42110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551447</xdr:colOff>
      <xdr:row>15</xdr:row>
      <xdr:rowOff>40105</xdr:rowOff>
    </xdr:from>
    <xdr:ext cx="180975" cy="171450"/>
    <xdr:pic>
      <xdr:nvPicPr>
        <xdr:cNvPr id="11"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AF0330C0-6FA9-4F90-AF8C-D9563C8BBBD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799972" y="42110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446672</xdr:colOff>
      <xdr:row>15</xdr:row>
      <xdr:rowOff>30580</xdr:rowOff>
    </xdr:from>
    <xdr:ext cx="180975" cy="171450"/>
    <xdr:pic>
      <xdr:nvPicPr>
        <xdr:cNvPr id="12"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1B55AD8E-7ADD-4BCE-B451-6560346B49E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685797" y="41158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379997</xdr:colOff>
      <xdr:row>15</xdr:row>
      <xdr:rowOff>30580</xdr:rowOff>
    </xdr:from>
    <xdr:ext cx="180975" cy="171450"/>
    <xdr:pic>
      <xdr:nvPicPr>
        <xdr:cNvPr id="13"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2561B67C-7E68-4583-848B-EC5131FED1D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71597" y="41158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370472</xdr:colOff>
      <xdr:row>15</xdr:row>
      <xdr:rowOff>40105</xdr:rowOff>
    </xdr:from>
    <xdr:ext cx="180975" cy="171450"/>
    <xdr:pic>
      <xdr:nvPicPr>
        <xdr:cNvPr id="14"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D43639DE-E36A-48DF-8A86-90450D8AA41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33572" y="42110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323850</xdr:colOff>
      <xdr:row>15</xdr:row>
      <xdr:rowOff>9525</xdr:rowOff>
    </xdr:from>
    <xdr:ext cx="180975" cy="171450"/>
    <xdr:pic>
      <xdr:nvPicPr>
        <xdr:cNvPr id="15" name="Picture 63" descr="C:\Users\hfreeth\AppData\Local\Microsoft\Windows\Temporary Internet Files\Content.IE5\XLHOTTUP\MM900254501[1].gif">
          <a:hlinkClick xmlns:r="http://schemas.openxmlformats.org/officeDocument/2006/relationships" r:id="rId2"/>
          <a:extLst>
            <a:ext uri="{FF2B5EF4-FFF2-40B4-BE49-F238E27FC236}">
              <a16:creationId xmlns:a16="http://schemas.microsoft.com/office/drawing/2014/main" id="{3481959E-FD62-4B6B-9A54-0AB8C19181E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811000" y="313372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17</xdr:col>
      <xdr:colOff>295275</xdr:colOff>
      <xdr:row>15</xdr:row>
      <xdr:rowOff>12700</xdr:rowOff>
    </xdr:from>
    <xdr:ext cx="180975" cy="171450"/>
    <xdr:pic>
      <xdr:nvPicPr>
        <xdr:cNvPr id="16" name="Picture 63" descr="C:\Users\hfreeth\AppData\Local\Microsoft\Windows\Temporary Internet Files\Content.IE5\XLHOTTUP\MM900254501[1].gif">
          <a:hlinkClick xmlns:r="http://schemas.openxmlformats.org/officeDocument/2006/relationships" r:id="rId4"/>
          <a:extLst>
            <a:ext uri="{FF2B5EF4-FFF2-40B4-BE49-F238E27FC236}">
              <a16:creationId xmlns:a16="http://schemas.microsoft.com/office/drawing/2014/main" id="{56360ED4-C689-469E-94FC-346560EB82B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773025" y="313690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305858</xdr:colOff>
      <xdr:row>15</xdr:row>
      <xdr:rowOff>22225</xdr:rowOff>
    </xdr:from>
    <xdr:ext cx="180975" cy="171450"/>
    <xdr:pic>
      <xdr:nvPicPr>
        <xdr:cNvPr id="17" name="Picture 63" descr="C:\Users\hfreeth\AppData\Local\Microsoft\Windows\Temporary Internet Files\Content.IE5\XLHOTTUP\MM900254501[1].gif">
          <a:hlinkClick xmlns:r="http://schemas.openxmlformats.org/officeDocument/2006/relationships" r:id="rId5"/>
          <a:extLst>
            <a:ext uri="{FF2B5EF4-FFF2-40B4-BE49-F238E27FC236}">
              <a16:creationId xmlns:a16="http://schemas.microsoft.com/office/drawing/2014/main" id="{2A881365-9BF7-4AC2-AD0E-7BEEA966E87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297833" y="3146425"/>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18</xdr:col>
      <xdr:colOff>399047</xdr:colOff>
      <xdr:row>15</xdr:row>
      <xdr:rowOff>11530</xdr:rowOff>
    </xdr:from>
    <xdr:ext cx="180975" cy="171450"/>
    <xdr:pic>
      <xdr:nvPicPr>
        <xdr:cNvPr id="18" name="Picture 63" descr="C:\Users\hfreeth\AppData\Local\Microsoft\Windows\Temporary Internet Files\Content.IE5\XLHOTTUP\MM900254501[1].gif">
          <a:hlinkClick xmlns:r="http://schemas.openxmlformats.org/officeDocument/2006/relationships" r:id="rId6"/>
          <a:extLst>
            <a:ext uri="{FF2B5EF4-FFF2-40B4-BE49-F238E27FC236}">
              <a16:creationId xmlns:a16="http://schemas.microsoft.com/office/drawing/2014/main" id="{FF6944CC-0DE7-4C1E-BA77-35B713D824F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362572" y="313573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19</xdr:col>
      <xdr:colOff>370472</xdr:colOff>
      <xdr:row>15</xdr:row>
      <xdr:rowOff>11530</xdr:rowOff>
    </xdr:from>
    <xdr:ext cx="180975" cy="171450"/>
    <xdr:pic>
      <xdr:nvPicPr>
        <xdr:cNvPr id="19" name="Picture 63" descr="C:\Users\hfreeth\AppData\Local\Microsoft\Windows\Temporary Internet Files\Content.IE5\XLHOTTUP\MM900254501[1].gif">
          <a:hlinkClick xmlns:r="http://schemas.openxmlformats.org/officeDocument/2006/relationships" r:id="rId7"/>
          <a:extLst>
            <a:ext uri="{FF2B5EF4-FFF2-40B4-BE49-F238E27FC236}">
              <a16:creationId xmlns:a16="http://schemas.microsoft.com/office/drawing/2014/main" id="{D539F6F9-53F7-4F43-BD6F-DE7E4302FA6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981697" y="313573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20</xdr:col>
      <xdr:colOff>370472</xdr:colOff>
      <xdr:row>15</xdr:row>
      <xdr:rowOff>11530</xdr:rowOff>
    </xdr:from>
    <xdr:ext cx="180975" cy="171450"/>
    <xdr:pic>
      <xdr:nvPicPr>
        <xdr:cNvPr id="20" name="Picture 63" descr="C:\Users\hfreeth\AppData\Local\Microsoft\Windows\Temporary Internet Files\Content.IE5\XLHOTTUP\MM900254501[1].gif">
          <a:hlinkClick xmlns:r="http://schemas.openxmlformats.org/officeDocument/2006/relationships" r:id="rId8"/>
          <a:extLst>
            <a:ext uri="{FF2B5EF4-FFF2-40B4-BE49-F238E27FC236}">
              <a16:creationId xmlns:a16="http://schemas.microsoft.com/office/drawing/2014/main" id="{A72BA7AB-009B-4EBA-84FB-E675A00113C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591297" y="313573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21</xdr:col>
      <xdr:colOff>379997</xdr:colOff>
      <xdr:row>15</xdr:row>
      <xdr:rowOff>30580</xdr:rowOff>
    </xdr:from>
    <xdr:ext cx="180975" cy="171450"/>
    <xdr:pic>
      <xdr:nvPicPr>
        <xdr:cNvPr id="21" name="Picture 63" descr="C:\Users\hfreeth\AppData\Local\Microsoft\Windows\Temporary Internet Files\Content.IE5\XLHOTTUP\MM900254501[1].gif">
          <a:hlinkClick xmlns:r="http://schemas.openxmlformats.org/officeDocument/2006/relationships" r:id="rId9"/>
          <a:extLst>
            <a:ext uri="{FF2B5EF4-FFF2-40B4-BE49-F238E27FC236}">
              <a16:creationId xmlns:a16="http://schemas.microsoft.com/office/drawing/2014/main" id="{01CB6034-A195-4BB8-A5A4-17E8DBF0B85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71597" y="315478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22</xdr:col>
      <xdr:colOff>399047</xdr:colOff>
      <xdr:row>15</xdr:row>
      <xdr:rowOff>11530</xdr:rowOff>
    </xdr:from>
    <xdr:ext cx="180975" cy="171450"/>
    <xdr:pic>
      <xdr:nvPicPr>
        <xdr:cNvPr id="22" name="Picture 63" descr="C:\Users\hfreeth\AppData\Local\Microsoft\Windows\Temporary Internet Files\Content.IE5\XLHOTTUP\MM900254501[1].gif">
          <a:hlinkClick xmlns:r="http://schemas.openxmlformats.org/officeDocument/2006/relationships" r:id="rId10"/>
          <a:extLst>
            <a:ext uri="{FF2B5EF4-FFF2-40B4-BE49-F238E27FC236}">
              <a16:creationId xmlns:a16="http://schemas.microsoft.com/office/drawing/2014/main" id="{724C0B45-8EF3-444A-998A-2003DEF39B9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839072" y="313573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cepod-fs1\intranet\RESOURCES\Audit%20tools\2017%20NIV\NIV%20Audit%20Tool%2014%20Sep%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Instructions"/>
      <sheetName val="answer sheet"/>
      <sheetName val="Recommendations"/>
      <sheetName val="Audit Tool"/>
      <sheetName val="answer_sheet"/>
      <sheetName val="Summary"/>
    </sheetNames>
    <sheetDataSet>
      <sheetData sheetId="0" refreshError="1"/>
      <sheetData sheetId="1" refreshError="1"/>
      <sheetData sheetId="2">
        <row r="3">
          <cell r="A3" t="str">
            <v>Yes</v>
          </cell>
        </row>
        <row r="4">
          <cell r="A4" t="str">
            <v>No</v>
          </cell>
        </row>
      </sheetData>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ncepod.org.uk/2024endometriosi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ndometriosis-uk.org/" TargetMode="External"/><Relationship Id="rId7" Type="http://schemas.openxmlformats.org/officeDocument/2006/relationships/hyperlink" Target="https://www.endometriosis-uk.org/sites/default/files/files/consultation_questionnaire%20v2.pdf" TargetMode="External"/><Relationship Id="rId2" Type="http://schemas.openxmlformats.org/officeDocument/2006/relationships/hyperlink" Target="https://www.nice.org.uk/guidance/ng73" TargetMode="External"/><Relationship Id="rId1" Type="http://schemas.openxmlformats.org/officeDocument/2006/relationships/hyperlink" Target="https://patient.info/doctor/generalised-anxiety-disorder-assessment-gad-7" TargetMode="External"/><Relationship Id="rId6" Type="http://schemas.openxmlformats.org/officeDocument/2006/relationships/hyperlink" Target="https://www.eshre.eu/Guideline/Endometriosis" TargetMode="External"/><Relationship Id="rId5" Type="http://schemas.openxmlformats.org/officeDocument/2006/relationships/hyperlink" Target="https://patient.info/doctor/patient-health-questionnaire-phq-9" TargetMode="External"/><Relationship Id="rId4" Type="http://schemas.openxmlformats.org/officeDocument/2006/relationships/hyperlink" Target="https://www.who.int/tools/whoqol/whoqol-bre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ncepod.org.uk/2024endometriosi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6"/>
  <sheetViews>
    <sheetView tabSelected="1" zoomScaleNormal="100" workbookViewId="0">
      <selection activeCell="C7" sqref="C7"/>
    </sheetView>
  </sheetViews>
  <sheetFormatPr defaultColWidth="9.140625" defaultRowHeight="15" x14ac:dyDescent="0.25"/>
  <cols>
    <col min="1" max="1" width="52.28515625" style="1" customWidth="1"/>
    <col min="2" max="2" width="3" style="1" customWidth="1"/>
    <col min="3" max="3" width="107.85546875" style="28" customWidth="1"/>
    <col min="4" max="16384" width="9.140625" style="1"/>
  </cols>
  <sheetData>
    <row r="1" spans="1:36" x14ac:dyDescent="0.25">
      <c r="C1" s="29"/>
    </row>
    <row r="2" spans="1:36" x14ac:dyDescent="0.25">
      <c r="C2" s="29"/>
    </row>
    <row r="3" spans="1:36" x14ac:dyDescent="0.25">
      <c r="C3" s="29"/>
    </row>
    <row r="4" spans="1:36" x14ac:dyDescent="0.25">
      <c r="C4" s="29"/>
    </row>
    <row r="5" spans="1:36" ht="18.75" x14ac:dyDescent="0.25">
      <c r="C5" s="30" t="s">
        <v>128</v>
      </c>
    </row>
    <row r="6" spans="1:36" ht="18.75" x14ac:dyDescent="0.25">
      <c r="C6" s="30" t="s">
        <v>80</v>
      </c>
    </row>
    <row r="7" spans="1:36" ht="34.5" customHeight="1" x14ac:dyDescent="0.25">
      <c r="C7" s="31"/>
    </row>
    <row r="8" spans="1:36" ht="45.75" customHeight="1" x14ac:dyDescent="0.25">
      <c r="C8" s="78" t="s">
        <v>187</v>
      </c>
    </row>
    <row r="9" spans="1:36" ht="11.25" customHeight="1" x14ac:dyDescent="0.25">
      <c r="C9" s="22"/>
    </row>
    <row r="10" spans="1:36" ht="73.5" customHeight="1" x14ac:dyDescent="0.25">
      <c r="C10" s="33" t="s">
        <v>158</v>
      </c>
    </row>
    <row r="11" spans="1:36" ht="21" customHeight="1" x14ac:dyDescent="0.25">
      <c r="C11" s="33" t="s">
        <v>81</v>
      </c>
    </row>
    <row r="12" spans="1:36" s="45" customFormat="1" ht="26.25" customHeight="1" x14ac:dyDescent="0.25">
      <c r="A12" s="28"/>
      <c r="B12" s="28"/>
      <c r="C12" s="48" t="s">
        <v>77</v>
      </c>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row>
    <row r="13" spans="1:36" ht="42" customHeight="1" x14ac:dyDescent="0.25">
      <c r="A13" s="28"/>
      <c r="B13" s="28"/>
      <c r="C13" s="39" t="s">
        <v>169</v>
      </c>
    </row>
    <row r="14" spans="1:36" x14ac:dyDescent="0.25">
      <c r="C14" s="101" t="s">
        <v>159</v>
      </c>
    </row>
    <row r="16" spans="1:36" x14ac:dyDescent="0.25">
      <c r="C16"/>
    </row>
  </sheetData>
  <hyperlinks>
    <hyperlink ref="C14" r:id="rId1" display="https://ncepod.org.uk/2024endometriosis" xr:uid="{6681384A-696E-4C4E-B5E3-394B7AE4FE2B}"/>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25"/>
  <sheetViews>
    <sheetView workbookViewId="0">
      <selection activeCell="A8" sqref="A8"/>
    </sheetView>
  </sheetViews>
  <sheetFormatPr defaultColWidth="9.140625" defaultRowHeight="15" x14ac:dyDescent="0.25"/>
  <cols>
    <col min="1" max="1" width="148.5703125" style="36" customWidth="1"/>
    <col min="2" max="28" width="9.140625" style="60"/>
    <col min="29" max="33" width="9.140625" style="1"/>
    <col min="34" max="34" width="9.140625" style="57"/>
    <col min="35" max="16384" width="9.140625" style="1"/>
  </cols>
  <sheetData>
    <row r="1" spans="1:44" s="25" customFormat="1" ht="18.75" x14ac:dyDescent="0.25">
      <c r="A1" s="34" t="s">
        <v>0</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5"/>
      <c r="AD1" s="55"/>
      <c r="AE1" s="55"/>
      <c r="AF1" s="55"/>
      <c r="AG1" s="55"/>
      <c r="AH1" s="56"/>
    </row>
    <row r="2" spans="1:44" x14ac:dyDescent="0.25">
      <c r="A2" s="35" t="s">
        <v>70</v>
      </c>
    </row>
    <row r="3" spans="1:44" x14ac:dyDescent="0.25">
      <c r="A3" s="35"/>
    </row>
    <row r="4" spans="1:44" ht="90" x14ac:dyDescent="0.25">
      <c r="A4" s="36" t="s">
        <v>164</v>
      </c>
    </row>
    <row r="5" spans="1:44" customFormat="1" ht="30" x14ac:dyDescent="0.25">
      <c r="A5" s="22" t="s">
        <v>160</v>
      </c>
      <c r="B5" s="61"/>
      <c r="C5" s="61"/>
      <c r="D5" s="61"/>
      <c r="E5" s="61"/>
      <c r="F5" s="61"/>
      <c r="G5" s="61"/>
      <c r="H5" s="61"/>
      <c r="I5" s="61"/>
      <c r="J5" s="61"/>
      <c r="K5" s="61"/>
      <c r="L5" s="61"/>
      <c r="M5" s="61"/>
      <c r="N5" s="61"/>
      <c r="O5" s="61"/>
      <c r="P5" s="61"/>
      <c r="Q5" s="61"/>
      <c r="R5" s="61"/>
      <c r="S5" s="61"/>
      <c r="T5" s="61"/>
      <c r="U5" s="61"/>
      <c r="V5" s="61"/>
      <c r="W5" s="61"/>
      <c r="X5" s="61"/>
      <c r="Y5" s="61"/>
      <c r="Z5" s="61"/>
      <c r="AA5" s="61"/>
      <c r="AB5" s="61"/>
      <c r="AC5" s="53"/>
      <c r="AD5" s="53"/>
      <c r="AE5" s="53"/>
      <c r="AF5" s="53"/>
      <c r="AG5" s="53"/>
      <c r="AH5" s="54"/>
      <c r="AI5" s="53"/>
      <c r="AJ5" s="53"/>
      <c r="AK5" s="53"/>
      <c r="AL5" s="53"/>
      <c r="AM5" s="53"/>
      <c r="AN5" s="53"/>
      <c r="AO5" s="53"/>
      <c r="AP5" s="53"/>
      <c r="AQ5" s="53"/>
      <c r="AR5" s="54"/>
    </row>
    <row r="6" spans="1:44" customFormat="1" x14ac:dyDescent="0.25">
      <c r="A6" s="22"/>
      <c r="B6" s="61"/>
      <c r="C6" s="61"/>
      <c r="D6" s="61"/>
      <c r="E6" s="61"/>
      <c r="F6" s="61"/>
      <c r="G6" s="61"/>
      <c r="H6" s="61"/>
      <c r="I6" s="61"/>
      <c r="J6" s="61"/>
      <c r="K6" s="61"/>
      <c r="L6" s="61"/>
      <c r="M6" s="61"/>
      <c r="N6" s="61"/>
      <c r="O6" s="61"/>
      <c r="P6" s="61"/>
      <c r="Q6" s="61"/>
      <c r="R6" s="61"/>
      <c r="S6" s="61"/>
      <c r="T6" s="61"/>
      <c r="U6" s="61"/>
      <c r="V6" s="61"/>
      <c r="W6" s="61"/>
      <c r="X6" s="61"/>
      <c r="Y6" s="61"/>
      <c r="Z6" s="61"/>
      <c r="AA6" s="61"/>
      <c r="AB6" s="61"/>
      <c r="AH6" s="97"/>
    </row>
    <row r="7" spans="1:44" customFormat="1" x14ac:dyDescent="0.25">
      <c r="A7" s="37" t="s">
        <v>157</v>
      </c>
      <c r="B7" s="61"/>
      <c r="C7" s="61"/>
      <c r="D7" s="61"/>
      <c r="E7" s="61"/>
      <c r="F7" s="61"/>
      <c r="G7" s="61"/>
      <c r="H7" s="61"/>
      <c r="I7" s="61"/>
      <c r="J7" s="61"/>
      <c r="K7" s="61"/>
      <c r="L7" s="61"/>
      <c r="M7" s="61"/>
      <c r="N7" s="61"/>
      <c r="O7" s="61"/>
      <c r="P7" s="61"/>
      <c r="Q7" s="61"/>
      <c r="R7" s="61"/>
      <c r="S7" s="61"/>
      <c r="T7" s="61"/>
      <c r="U7" s="61"/>
      <c r="V7" s="61"/>
      <c r="W7" s="61"/>
      <c r="X7" s="61"/>
      <c r="Y7" s="61"/>
      <c r="Z7" s="61"/>
      <c r="AA7" s="61"/>
      <c r="AB7" s="61"/>
      <c r="AH7" s="97"/>
    </row>
    <row r="8" spans="1:44" s="103" customFormat="1" ht="62.25" customHeight="1" x14ac:dyDescent="0.25">
      <c r="A8" s="22" t="s">
        <v>173</v>
      </c>
      <c r="B8" s="102"/>
      <c r="C8" s="102"/>
      <c r="D8" s="102"/>
      <c r="E8" s="102"/>
      <c r="F8" s="102"/>
      <c r="G8" s="102"/>
      <c r="H8" s="102"/>
      <c r="I8" s="102"/>
      <c r="J8" s="102"/>
      <c r="K8" s="102"/>
      <c r="L8" s="102"/>
      <c r="M8" s="102"/>
      <c r="N8" s="102"/>
      <c r="O8" s="102"/>
      <c r="P8" s="102"/>
      <c r="Q8" s="102"/>
      <c r="R8" s="102"/>
      <c r="S8" s="102"/>
      <c r="T8" s="102"/>
      <c r="U8" s="102"/>
      <c r="V8" s="102"/>
      <c r="W8" s="102"/>
      <c r="X8" s="102"/>
      <c r="Y8" s="102"/>
      <c r="Z8" s="102"/>
      <c r="AA8" s="102"/>
      <c r="AB8" s="102"/>
      <c r="AH8" s="104"/>
    </row>
    <row r="9" spans="1:44" s="103" customFormat="1" ht="13.5" customHeight="1" x14ac:dyDescent="0.25">
      <c r="A9" s="22"/>
      <c r="B9" s="102"/>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H9" s="104"/>
    </row>
    <row r="10" spans="1:44" x14ac:dyDescent="0.25">
      <c r="A10" s="37" t="s">
        <v>71</v>
      </c>
    </row>
    <row r="11" spans="1:44" x14ac:dyDescent="0.25">
      <c r="A11" s="35" t="s">
        <v>89</v>
      </c>
    </row>
    <row r="12" spans="1:44" x14ac:dyDescent="0.25">
      <c r="A12" s="36" t="s">
        <v>1</v>
      </c>
    </row>
    <row r="13" spans="1:44" x14ac:dyDescent="0.25">
      <c r="A13" s="36" t="s">
        <v>42</v>
      </c>
    </row>
    <row r="14" spans="1:44" ht="30" x14ac:dyDescent="0.25">
      <c r="A14" s="36" t="s">
        <v>2</v>
      </c>
    </row>
    <row r="15" spans="1:44" x14ac:dyDescent="0.25">
      <c r="A15" s="36" t="s">
        <v>3</v>
      </c>
    </row>
    <row r="17" spans="1:34" x14ac:dyDescent="0.25">
      <c r="A17" s="36" t="s">
        <v>4</v>
      </c>
    </row>
    <row r="19" spans="1:34" s="26" customFormat="1" x14ac:dyDescent="0.25">
      <c r="A19" s="37" t="s">
        <v>72</v>
      </c>
      <c r="B19" s="62"/>
      <c r="C19" s="62"/>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H19" s="58"/>
    </row>
    <row r="20" spans="1:34" x14ac:dyDescent="0.25">
      <c r="A20" s="36" t="s">
        <v>73</v>
      </c>
    </row>
    <row r="21" spans="1:34" x14ac:dyDescent="0.25">
      <c r="A21" s="36" t="s">
        <v>75</v>
      </c>
    </row>
    <row r="22" spans="1:34" ht="30" x14ac:dyDescent="0.25">
      <c r="A22" s="36" t="s">
        <v>43</v>
      </c>
    </row>
    <row r="24" spans="1:34" s="26" customFormat="1" x14ac:dyDescent="0.25">
      <c r="A24" s="37" t="s">
        <v>74</v>
      </c>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H24" s="58"/>
    </row>
    <row r="25" spans="1:34" ht="30" x14ac:dyDescent="0.25">
      <c r="A25" s="33" t="s">
        <v>76</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49"/>
  <sheetViews>
    <sheetView zoomScaleNormal="100" workbookViewId="0">
      <pane xSplit="1" topLeftCell="B1" activePane="topRight" state="frozen"/>
      <selection pane="topRight"/>
    </sheetView>
  </sheetViews>
  <sheetFormatPr defaultColWidth="9.140625" defaultRowHeight="15.75" x14ac:dyDescent="0.25"/>
  <cols>
    <col min="1" max="1" width="48.42578125" style="8" customWidth="1"/>
    <col min="2" max="2" width="19.140625" style="8" customWidth="1"/>
    <col min="3" max="3" width="15.5703125" style="8" customWidth="1"/>
    <col min="4" max="4" width="23.42578125" style="8" customWidth="1"/>
    <col min="5" max="5" width="12.42578125" style="7" bestFit="1" customWidth="1"/>
    <col min="6" max="6" width="22.7109375" style="7" customWidth="1"/>
    <col min="7" max="7" width="44" style="7" customWidth="1"/>
    <col min="8" max="8" width="45.28515625" style="7" bestFit="1" customWidth="1"/>
    <col min="9" max="9" width="45.28515625" style="7" customWidth="1"/>
    <col min="10" max="10" width="36.42578125" style="7" customWidth="1"/>
    <col min="11" max="13" width="32.28515625" style="7" customWidth="1"/>
    <col min="14" max="14" width="38" style="7" customWidth="1"/>
    <col min="15" max="15" width="26.5703125" style="7" bestFit="1" customWidth="1"/>
    <col min="16" max="18" width="43.5703125" style="7" customWidth="1"/>
    <col min="19" max="20" width="28.5703125" style="7" customWidth="1"/>
    <col min="21" max="21" width="52.5703125" style="7" customWidth="1"/>
    <col min="22" max="22" width="29.85546875" style="7" customWidth="1"/>
    <col min="23" max="24" width="43.5703125" style="7" customWidth="1"/>
    <col min="25" max="25" width="35.5703125" style="7" customWidth="1"/>
    <col min="26" max="27" width="28.5703125" style="7" customWidth="1"/>
    <col min="28" max="28" width="43.5703125" style="7" customWidth="1"/>
    <col min="29" max="29" width="28.5703125" style="7" customWidth="1"/>
    <col min="30" max="30" width="36" style="7" customWidth="1"/>
    <col min="31" max="31" width="18.85546875" style="7" customWidth="1"/>
    <col min="32" max="32" width="23.140625" style="7" customWidth="1"/>
    <col min="33" max="33" width="25.5703125" style="7" customWidth="1"/>
    <col min="34" max="34" width="35.28515625" style="7" customWidth="1"/>
    <col min="35" max="35" width="26.140625" style="7" customWidth="1"/>
    <col min="36" max="36" width="18.42578125" style="7" customWidth="1"/>
    <col min="37" max="37" width="24.140625" style="7" customWidth="1"/>
    <col min="38" max="38" width="23" style="7" customWidth="1"/>
    <col min="39" max="39" width="22.7109375" style="7" customWidth="1"/>
    <col min="40" max="40" width="26.85546875" style="7" customWidth="1"/>
    <col min="41" max="16384" width="9.140625" style="7"/>
  </cols>
  <sheetData>
    <row r="1" spans="1:40" s="9" customFormat="1" x14ac:dyDescent="0.25">
      <c r="A1" s="83" t="s">
        <v>128</v>
      </c>
      <c r="B1" s="83"/>
      <c r="C1" s="83"/>
      <c r="D1" s="83"/>
      <c r="E1" s="89"/>
      <c r="F1" s="8"/>
      <c r="G1" s="8"/>
      <c r="H1" s="8"/>
      <c r="I1" s="8"/>
      <c r="J1" s="8"/>
      <c r="K1" s="8"/>
      <c r="L1" s="8"/>
      <c r="M1" s="8"/>
      <c r="N1" s="8"/>
      <c r="O1" s="8"/>
      <c r="P1" s="8"/>
      <c r="Q1" s="8"/>
      <c r="R1" s="8"/>
      <c r="S1" s="8"/>
      <c r="T1" s="8"/>
      <c r="U1" s="8"/>
      <c r="V1" s="8"/>
      <c r="W1" s="8"/>
      <c r="X1" s="8"/>
      <c r="Y1" s="8"/>
      <c r="Z1" s="8"/>
      <c r="AA1" s="8"/>
      <c r="AB1" s="8"/>
      <c r="AC1" s="8"/>
    </row>
    <row r="2" spans="1:40" s="9" customFormat="1" ht="16.5" thickBot="1" x14ac:dyDescent="0.3">
      <c r="A2" s="84"/>
      <c r="B2" s="84"/>
      <c r="C2" s="84"/>
      <c r="D2" s="84"/>
      <c r="E2" s="90"/>
      <c r="F2" s="52"/>
      <c r="G2" s="14"/>
      <c r="H2" s="14"/>
      <c r="I2" s="14"/>
      <c r="J2" s="14"/>
      <c r="K2" s="14"/>
      <c r="L2" s="14"/>
      <c r="M2" s="14"/>
      <c r="N2" s="43"/>
      <c r="O2" s="14"/>
      <c r="P2" s="14"/>
      <c r="Q2" s="14"/>
      <c r="R2" s="14"/>
      <c r="S2" s="14"/>
      <c r="T2" s="14"/>
      <c r="U2" s="14"/>
      <c r="V2" s="14"/>
      <c r="W2" s="14"/>
      <c r="X2" s="14"/>
      <c r="Y2" s="14"/>
      <c r="Z2" s="14"/>
      <c r="AA2" s="14"/>
      <c r="AB2" s="14"/>
      <c r="AC2" s="14"/>
    </row>
    <row r="3" spans="1:40" ht="37.5" customHeight="1" thickBot="1" x14ac:dyDescent="0.3">
      <c r="A3" s="15" t="s">
        <v>65</v>
      </c>
      <c r="B3" s="82"/>
      <c r="C3" s="154" t="s">
        <v>176</v>
      </c>
      <c r="D3" s="155"/>
      <c r="E3" s="155"/>
      <c r="F3" s="156"/>
      <c r="G3" s="143" t="s">
        <v>84</v>
      </c>
      <c r="H3" s="144"/>
      <c r="I3" s="144"/>
      <c r="J3" s="145"/>
      <c r="K3" s="143" t="s">
        <v>133</v>
      </c>
      <c r="L3" s="158"/>
      <c r="M3" s="159"/>
      <c r="N3" s="143" t="s">
        <v>86</v>
      </c>
      <c r="O3" s="144"/>
      <c r="P3" s="144"/>
      <c r="Q3" s="144"/>
      <c r="R3" s="144"/>
      <c r="S3" s="144"/>
      <c r="T3" s="145"/>
      <c r="U3" s="82" t="s">
        <v>82</v>
      </c>
      <c r="V3" s="143" t="s">
        <v>119</v>
      </c>
      <c r="W3" s="144"/>
      <c r="X3" s="144"/>
      <c r="Y3" s="144"/>
      <c r="Z3" s="144"/>
      <c r="AA3" s="144"/>
      <c r="AB3" s="144"/>
      <c r="AC3" s="144"/>
      <c r="AD3" s="143" t="s">
        <v>136</v>
      </c>
      <c r="AE3" s="144"/>
      <c r="AF3" s="144"/>
      <c r="AG3" s="144"/>
      <c r="AH3" s="144"/>
      <c r="AI3" s="143" t="s">
        <v>139</v>
      </c>
      <c r="AJ3" s="144"/>
      <c r="AK3" s="144"/>
      <c r="AL3" s="143" t="s">
        <v>140</v>
      </c>
      <c r="AM3" s="144"/>
      <c r="AN3" s="145"/>
    </row>
    <row r="4" spans="1:40" s="92" customFormat="1" ht="63" x14ac:dyDescent="0.25">
      <c r="A4" s="91"/>
      <c r="B4" s="142" t="s">
        <v>24</v>
      </c>
      <c r="C4" s="152" t="s">
        <v>101</v>
      </c>
      <c r="D4" s="153"/>
      <c r="E4" s="152" t="s">
        <v>108</v>
      </c>
      <c r="F4" s="157"/>
      <c r="G4" s="148" t="s">
        <v>188</v>
      </c>
      <c r="H4" s="149"/>
      <c r="I4" s="137"/>
      <c r="J4" s="127"/>
      <c r="K4" s="141"/>
      <c r="L4" s="125"/>
      <c r="M4" s="140"/>
      <c r="N4" s="128"/>
      <c r="O4" s="138"/>
      <c r="P4" s="138"/>
      <c r="Q4" s="138"/>
      <c r="R4" s="138"/>
      <c r="S4" s="138"/>
      <c r="T4" s="138"/>
      <c r="U4" s="138"/>
      <c r="V4" s="128" t="s">
        <v>135</v>
      </c>
      <c r="W4" s="146" t="s">
        <v>134</v>
      </c>
      <c r="X4" s="150"/>
      <c r="Y4" s="150"/>
      <c r="Z4" s="150"/>
      <c r="AA4" s="150"/>
      <c r="AB4" s="150"/>
      <c r="AC4" s="151"/>
      <c r="AD4" s="146" t="s">
        <v>137</v>
      </c>
      <c r="AE4" s="147"/>
      <c r="AF4" s="147"/>
      <c r="AG4" s="147"/>
      <c r="AH4" s="147"/>
      <c r="AI4" s="138"/>
      <c r="AM4" s="138"/>
      <c r="AN4" s="139"/>
    </row>
    <row r="5" spans="1:40" x14ac:dyDescent="0.25">
      <c r="A5" s="16" t="s">
        <v>33</v>
      </c>
      <c r="B5" s="44">
        <v>1</v>
      </c>
      <c r="C5" s="27" t="s">
        <v>102</v>
      </c>
      <c r="D5" s="27" t="s">
        <v>103</v>
      </c>
      <c r="E5" s="27" t="s">
        <v>91</v>
      </c>
      <c r="F5" s="27" t="s">
        <v>92</v>
      </c>
      <c r="G5" s="27" t="s">
        <v>83</v>
      </c>
      <c r="H5" s="27" t="s">
        <v>85</v>
      </c>
      <c r="I5" s="27" t="s">
        <v>93</v>
      </c>
      <c r="J5" s="27">
        <v>6</v>
      </c>
      <c r="K5" s="131">
        <v>7</v>
      </c>
      <c r="L5" s="131" t="s">
        <v>120</v>
      </c>
      <c r="M5" s="131" t="s">
        <v>121</v>
      </c>
      <c r="N5" s="27">
        <v>9</v>
      </c>
      <c r="O5" s="132" t="s">
        <v>146</v>
      </c>
      <c r="P5" s="132" t="s">
        <v>147</v>
      </c>
      <c r="Q5" s="132">
        <v>11</v>
      </c>
      <c r="R5" s="132">
        <v>12</v>
      </c>
      <c r="S5" s="132">
        <v>13</v>
      </c>
      <c r="T5" s="132">
        <v>14</v>
      </c>
      <c r="U5" s="132">
        <v>15</v>
      </c>
      <c r="V5" s="27" t="s">
        <v>148</v>
      </c>
      <c r="W5" s="27" t="s">
        <v>149</v>
      </c>
      <c r="X5" s="27" t="s">
        <v>150</v>
      </c>
      <c r="Y5" s="27" t="s">
        <v>151</v>
      </c>
      <c r="Z5" s="27" t="s">
        <v>152</v>
      </c>
      <c r="AA5" s="27" t="s">
        <v>153</v>
      </c>
      <c r="AB5" s="27" t="s">
        <v>154</v>
      </c>
      <c r="AC5" s="27">
        <v>17</v>
      </c>
      <c r="AD5" s="133">
        <v>18</v>
      </c>
      <c r="AE5" s="133">
        <v>19</v>
      </c>
      <c r="AF5" s="133">
        <v>20</v>
      </c>
      <c r="AG5" s="133">
        <v>21</v>
      </c>
      <c r="AH5" s="133">
        <v>22</v>
      </c>
      <c r="AI5" s="133" t="s">
        <v>155</v>
      </c>
      <c r="AJ5" s="133" t="s">
        <v>156</v>
      </c>
      <c r="AK5" s="133">
        <v>24</v>
      </c>
      <c r="AL5" s="133">
        <v>25</v>
      </c>
      <c r="AM5" s="133">
        <v>26</v>
      </c>
      <c r="AN5" s="134">
        <v>27</v>
      </c>
    </row>
    <row r="6" spans="1:40" s="69" customFormat="1" ht="141.75" x14ac:dyDescent="0.25">
      <c r="A6" s="68"/>
      <c r="B6" s="73" t="s">
        <v>118</v>
      </c>
      <c r="C6" s="73" t="s">
        <v>104</v>
      </c>
      <c r="D6" s="73" t="s">
        <v>105</v>
      </c>
      <c r="E6" s="73" t="s">
        <v>104</v>
      </c>
      <c r="F6" s="73" t="s">
        <v>105</v>
      </c>
      <c r="G6" s="129" t="s">
        <v>189</v>
      </c>
      <c r="H6" s="130" t="s">
        <v>190</v>
      </c>
      <c r="I6" s="130" t="s">
        <v>191</v>
      </c>
      <c r="J6" s="130" t="s">
        <v>192</v>
      </c>
      <c r="K6" s="126" t="s">
        <v>193</v>
      </c>
      <c r="L6" s="89" t="s">
        <v>221</v>
      </c>
      <c r="M6" s="89" t="s">
        <v>194</v>
      </c>
      <c r="N6" s="89" t="s">
        <v>195</v>
      </c>
      <c r="O6" s="89" t="s">
        <v>196</v>
      </c>
      <c r="P6" s="89" t="s">
        <v>222</v>
      </c>
      <c r="Q6" s="89" t="s">
        <v>197</v>
      </c>
      <c r="R6" s="89" t="s">
        <v>198</v>
      </c>
      <c r="S6" s="89" t="s">
        <v>199</v>
      </c>
      <c r="T6" s="89" t="s">
        <v>200</v>
      </c>
      <c r="U6" s="89" t="s">
        <v>201</v>
      </c>
      <c r="V6" s="89" t="s">
        <v>202</v>
      </c>
      <c r="W6" s="89" t="s">
        <v>203</v>
      </c>
      <c r="X6" s="89" t="s">
        <v>204</v>
      </c>
      <c r="Y6" s="89" t="s">
        <v>205</v>
      </c>
      <c r="Z6" s="89" t="s">
        <v>206</v>
      </c>
      <c r="AA6" s="89" t="s">
        <v>207</v>
      </c>
      <c r="AB6" s="89" t="s">
        <v>208</v>
      </c>
      <c r="AC6" s="89" t="s">
        <v>209</v>
      </c>
      <c r="AD6" s="9" t="s">
        <v>210</v>
      </c>
      <c r="AE6" s="9" t="s">
        <v>211</v>
      </c>
      <c r="AF6" s="89" t="s">
        <v>212</v>
      </c>
      <c r="AG6" s="9" t="s">
        <v>213</v>
      </c>
      <c r="AH6" s="9" t="s">
        <v>214</v>
      </c>
      <c r="AI6" s="89" t="s">
        <v>215</v>
      </c>
      <c r="AJ6" s="89" t="s">
        <v>216</v>
      </c>
      <c r="AK6" s="89" t="s">
        <v>217</v>
      </c>
      <c r="AL6" s="89" t="s">
        <v>218</v>
      </c>
      <c r="AM6" s="89" t="s">
        <v>219</v>
      </c>
      <c r="AN6" s="93" t="s">
        <v>220</v>
      </c>
    </row>
    <row r="7" spans="1:40" x14ac:dyDescent="0.25">
      <c r="A7" s="65"/>
      <c r="B7" s="66"/>
      <c r="C7" s="27" t="s">
        <v>106</v>
      </c>
      <c r="D7" s="27" t="s">
        <v>107</v>
      </c>
      <c r="E7" s="27" t="s">
        <v>106</v>
      </c>
      <c r="F7" s="27" t="s">
        <v>107</v>
      </c>
      <c r="G7" s="67"/>
      <c r="H7" s="66"/>
      <c r="I7" s="66"/>
      <c r="J7" s="66"/>
      <c r="K7" s="66"/>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98"/>
    </row>
    <row r="8" spans="1:40" s="114" customFormat="1" x14ac:dyDescent="0.25">
      <c r="A8" s="122" t="s">
        <v>10</v>
      </c>
      <c r="C8" s="115"/>
      <c r="D8" s="116"/>
      <c r="E8" s="115"/>
      <c r="F8" s="116"/>
      <c r="H8" s="114" t="b">
        <f>IF(G8="Yes","",IF(G8="No","N/A",IF(G8="Insufficient data","N/A")))</f>
        <v>0</v>
      </c>
      <c r="M8" s="114" t="e" cm="1">
        <f t="array" ref="M8">IF(L8="Yes","",IF(L8="No","N/A",IF(L8="Insufficient data","N/A",IF(L8=”Not applicable”,”N/A”))))</f>
        <v>#NAME?</v>
      </c>
      <c r="P8" s="114" t="b">
        <f>IF(O8="Yes","",IF(O8="No","N/A",IF(O8="Insufficient data","N/A",IF(O8="Not applicable","N/A"))))</f>
        <v>0</v>
      </c>
      <c r="W8" s="114" t="b">
        <f>IF(V8="Yes","",IF(V8="No","N/A",IF(V8="Insufficient data","N/A",IF(V8="Not applicable","N/A"))))</f>
        <v>0</v>
      </c>
      <c r="X8" s="114" t="b">
        <f>IF(V8="Yes","",IF(V8="No","N/A",IF(V8="Insufficient data","N/A",IF(V8="Not applicable","N/A"))))</f>
        <v>0</v>
      </c>
      <c r="Y8" s="114" t="b">
        <f>IF(V8="Yes","",IF(V8="No","N/A",IF(V8="Insufficient data","N/A",IF(V8="Not applicable","N/A"))))</f>
        <v>0</v>
      </c>
      <c r="Z8" s="114" t="b">
        <f>IF(V8="Yes","",IF(V8="No","N/A",IF(V8="Insufficient data","N/A",IF(V8="Not applicable","N/A"))))</f>
        <v>0</v>
      </c>
      <c r="AA8" s="114" t="b">
        <f>IF(V8="Yes","",IF(V8="No","N/A",IF(V8="Insufficient data","N/A",IF(V8="Not applicable","N/A"))))</f>
        <v>0</v>
      </c>
      <c r="AB8" s="114" t="b">
        <f>IF(V8="Yes","",IF(V8="No","N/A",IF(V8="Insufficient data","N/A",IF(V8="Not applicable","N/A"))))</f>
        <v>0</v>
      </c>
      <c r="AJ8" s="114" t="e" cm="1">
        <f t="array" ref="AJ8">IF(AI8="Yes","",IF(AI8="No","N/A",IF(AI8="Insufficient data","N/A",IF(AI8=”Not applicable”,”N/A”))))</f>
        <v>#NAME?</v>
      </c>
      <c r="AN8" s="117"/>
    </row>
    <row r="9" spans="1:40" s="114" customFormat="1" x14ac:dyDescent="0.25">
      <c r="A9" s="123" t="s">
        <v>11</v>
      </c>
      <c r="C9" s="115"/>
      <c r="D9" s="116"/>
      <c r="E9" s="115"/>
      <c r="F9" s="116"/>
      <c r="H9" s="114" t="b">
        <f t="shared" ref="H9:H17" si="0">IF(G9="Yes","",IF(G9="No","N/A",IF(G9="Insufficient data","N/A")))</f>
        <v>0</v>
      </c>
      <c r="M9" s="114" t="e" cm="1">
        <f t="array" ref="M9">IF(L9="Yes","",IF(L9="No","N/A",IF(L9="Insufficient data","N/A",IF(L9=”Not applicable”,”N/A”))))</f>
        <v>#NAME?</v>
      </c>
      <c r="P9" s="114" t="b">
        <f t="shared" ref="P9:P17" si="1">IF(O9="Yes","",IF(O9="No","N/A",IF(O9="Insufficient data","N/A",IF(O9="Not applicable","N/A"))))</f>
        <v>0</v>
      </c>
      <c r="W9" s="114" t="b">
        <f t="shared" ref="W9:W17" si="2">IF(V9="Yes","",IF(V9="No","N/A",IF(V9="Insufficient data","N/A",IF(V9="Not applicable","N/A"))))</f>
        <v>0</v>
      </c>
      <c r="X9" s="114" t="b">
        <f t="shared" ref="X9:X17" si="3">IF(V9="Yes","",IF(V9="No","N/A",IF(V9="Insufficient data","N/A",IF(V9="Not applicable","N/A"))))</f>
        <v>0</v>
      </c>
      <c r="Y9" s="114" t="b">
        <f t="shared" ref="Y9:Y17" si="4">IF(V9="Yes","",IF(V9="No","N/A",IF(V9="Insufficient data","N/A",IF(V9="Not applicable","N/A"))))</f>
        <v>0</v>
      </c>
      <c r="Z9" s="114" t="b">
        <f t="shared" ref="Z9:Z17" si="5">IF(V9="Yes","",IF(V9="No","N/A",IF(V9="Insufficient data","N/A",IF(V9="Not applicable","N/A"))))</f>
        <v>0</v>
      </c>
      <c r="AA9" s="114" t="b">
        <f t="shared" ref="AA9:AA17" si="6">IF(V9="Yes","",IF(V9="No","N/A",IF(V9="Insufficient data","N/A",IF(V9="Not applicable","N/A"))))</f>
        <v>0</v>
      </c>
      <c r="AB9" s="114" t="b">
        <f t="shared" ref="AB9:AB17" si="7">IF(V9="Yes","",IF(V9="No","N/A",IF(V9="Insufficient data","N/A",IF(V9="Not applicable","N/A"))))</f>
        <v>0</v>
      </c>
      <c r="AJ9" s="114" t="e" cm="1">
        <f t="array" ref="AJ9">IF(AI9="Yes","",IF(AI9="No","N/A",IF(AI9="Insufficient data","N/A",IF(AI9=”Not applicable”,”N/A”))))</f>
        <v>#NAME?</v>
      </c>
      <c r="AN9" s="117"/>
    </row>
    <row r="10" spans="1:40" s="114" customFormat="1" x14ac:dyDescent="0.25">
      <c r="A10" s="123" t="s">
        <v>12</v>
      </c>
      <c r="C10" s="115"/>
      <c r="D10" s="116"/>
      <c r="E10" s="115"/>
      <c r="F10" s="116"/>
      <c r="H10" s="114" t="b">
        <f t="shared" si="0"/>
        <v>0</v>
      </c>
      <c r="M10" s="114" t="e" cm="1">
        <f t="array" ref="M10">IF(L10="Yes","",IF(L10="No","N/A",IF(L10="Insufficient data","N/A",IF(L10=”Not applicable”,”N/A”))))</f>
        <v>#NAME?</v>
      </c>
      <c r="P10" s="114" t="b">
        <f t="shared" si="1"/>
        <v>0</v>
      </c>
      <c r="W10" s="114" t="b">
        <f t="shared" si="2"/>
        <v>0</v>
      </c>
      <c r="X10" s="114" t="b">
        <f t="shared" si="3"/>
        <v>0</v>
      </c>
      <c r="Y10" s="114" t="b">
        <f t="shared" si="4"/>
        <v>0</v>
      </c>
      <c r="Z10" s="114" t="b">
        <f t="shared" si="5"/>
        <v>0</v>
      </c>
      <c r="AA10" s="114" t="b">
        <f t="shared" si="6"/>
        <v>0</v>
      </c>
      <c r="AB10" s="114" t="b">
        <f t="shared" si="7"/>
        <v>0</v>
      </c>
      <c r="AJ10" s="114" t="e" cm="1">
        <f t="array" ref="AJ10">IF(AI10="Yes","",IF(AI10="No","N/A",IF(AI10="Insufficient data","N/A",IF(AI10=”Not applicable”,”N/A”))))</f>
        <v>#NAME?</v>
      </c>
      <c r="AN10" s="117"/>
    </row>
    <row r="11" spans="1:40" s="114" customFormat="1" x14ac:dyDescent="0.25">
      <c r="A11" s="123" t="s">
        <v>13</v>
      </c>
      <c r="C11" s="115"/>
      <c r="D11" s="116"/>
      <c r="E11" s="115"/>
      <c r="F11" s="116"/>
      <c r="H11" s="114" t="b">
        <f t="shared" si="0"/>
        <v>0</v>
      </c>
      <c r="M11" s="114" t="e" cm="1">
        <f t="array" ref="M11">IF(L11="Yes","",IF(L11="No","N/A",IF(L11="Insufficient data","N/A",IF(L11=”Not applicable”,”N/A”))))</f>
        <v>#NAME?</v>
      </c>
      <c r="P11" s="114" t="b">
        <f t="shared" si="1"/>
        <v>0</v>
      </c>
      <c r="W11" s="114" t="b">
        <f t="shared" si="2"/>
        <v>0</v>
      </c>
      <c r="X11" s="114" t="b">
        <f t="shared" si="3"/>
        <v>0</v>
      </c>
      <c r="Y11" s="114" t="b">
        <f t="shared" si="4"/>
        <v>0</v>
      </c>
      <c r="Z11" s="114" t="b">
        <f t="shared" si="5"/>
        <v>0</v>
      </c>
      <c r="AA11" s="114" t="b">
        <f t="shared" si="6"/>
        <v>0</v>
      </c>
      <c r="AB11" s="114" t="b">
        <f t="shared" si="7"/>
        <v>0</v>
      </c>
      <c r="AJ11" s="114" t="e" cm="1">
        <f t="array" ref="AJ11">IF(AI11="Yes","",IF(AI11="No","N/A",IF(AI11="Insufficient data","N/A",IF(AI11=”Not applicable”,”N/A”))))</f>
        <v>#NAME?</v>
      </c>
      <c r="AN11" s="117"/>
    </row>
    <row r="12" spans="1:40" s="114" customFormat="1" x14ac:dyDescent="0.25">
      <c r="A12" s="123" t="s">
        <v>14</v>
      </c>
      <c r="C12" s="115"/>
      <c r="D12" s="116"/>
      <c r="E12" s="115"/>
      <c r="F12" s="116"/>
      <c r="H12" s="114" t="b">
        <f t="shared" si="0"/>
        <v>0</v>
      </c>
      <c r="M12" s="114" t="e" cm="1">
        <f t="array" ref="M12">IF(L12="Yes","",IF(L12="No","N/A",IF(L12="Insufficient data","N/A",IF(L12=”Not applicable”,”N/A”))))</f>
        <v>#NAME?</v>
      </c>
      <c r="P12" s="114" t="b">
        <f t="shared" si="1"/>
        <v>0</v>
      </c>
      <c r="W12" s="114" t="b">
        <f t="shared" si="2"/>
        <v>0</v>
      </c>
      <c r="X12" s="114" t="b">
        <f t="shared" si="3"/>
        <v>0</v>
      </c>
      <c r="Y12" s="114" t="b">
        <f t="shared" si="4"/>
        <v>0</v>
      </c>
      <c r="Z12" s="114" t="b">
        <f t="shared" si="5"/>
        <v>0</v>
      </c>
      <c r="AA12" s="114" t="b">
        <f t="shared" si="6"/>
        <v>0</v>
      </c>
      <c r="AB12" s="114" t="b">
        <f t="shared" si="7"/>
        <v>0</v>
      </c>
      <c r="AJ12" s="114" t="e" cm="1">
        <f t="array" ref="AJ12">IF(AI12="Yes","",IF(AI12="No","N/A",IF(AI12="Insufficient data","N/A",IF(AI12=”Not applicable”,”N/A”))))</f>
        <v>#NAME?</v>
      </c>
      <c r="AN12" s="117"/>
    </row>
    <row r="13" spans="1:40" s="114" customFormat="1" x14ac:dyDescent="0.25">
      <c r="A13" s="123" t="s">
        <v>15</v>
      </c>
      <c r="C13" s="115"/>
      <c r="D13" s="116"/>
      <c r="E13" s="115"/>
      <c r="F13" s="116"/>
      <c r="H13" s="114" t="b">
        <f t="shared" si="0"/>
        <v>0</v>
      </c>
      <c r="M13" s="114" t="e" cm="1">
        <f t="array" ref="M13">IF(L13="Yes","",IF(L13="No","N/A",IF(L13="Insufficient data","N/A",IF(L13=”Not applicable”,”N/A”))))</f>
        <v>#NAME?</v>
      </c>
      <c r="P13" s="114" t="b">
        <f t="shared" si="1"/>
        <v>0</v>
      </c>
      <c r="W13" s="114" t="b">
        <f t="shared" si="2"/>
        <v>0</v>
      </c>
      <c r="X13" s="114" t="b">
        <f t="shared" si="3"/>
        <v>0</v>
      </c>
      <c r="Y13" s="114" t="b">
        <f t="shared" si="4"/>
        <v>0</v>
      </c>
      <c r="Z13" s="114" t="b">
        <f t="shared" si="5"/>
        <v>0</v>
      </c>
      <c r="AA13" s="114" t="b">
        <f t="shared" si="6"/>
        <v>0</v>
      </c>
      <c r="AB13" s="114" t="b">
        <f t="shared" si="7"/>
        <v>0</v>
      </c>
      <c r="AJ13" s="114" t="e" cm="1">
        <f t="array" ref="AJ13">IF(AI13="Yes","",IF(AI13="No","N/A",IF(AI13="Insufficient data","N/A",IF(AI13=”Not applicable”,”N/A”))))</f>
        <v>#NAME?</v>
      </c>
      <c r="AN13" s="117"/>
    </row>
    <row r="14" spans="1:40" s="114" customFormat="1" x14ac:dyDescent="0.25">
      <c r="A14" s="123" t="s">
        <v>16</v>
      </c>
      <c r="C14" s="115"/>
      <c r="D14" s="116"/>
      <c r="E14" s="115"/>
      <c r="F14" s="116"/>
      <c r="H14" s="114" t="b">
        <f t="shared" si="0"/>
        <v>0</v>
      </c>
      <c r="M14" s="114" t="e" cm="1">
        <f t="array" ref="M14">IF(L14="Yes","",IF(L14="No","N/A",IF(L14="Insufficient data","N/A",IF(L14=”Not applicable”,”N/A”))))</f>
        <v>#NAME?</v>
      </c>
      <c r="P14" s="114" t="b">
        <f t="shared" si="1"/>
        <v>0</v>
      </c>
      <c r="W14" s="114" t="b">
        <f t="shared" si="2"/>
        <v>0</v>
      </c>
      <c r="X14" s="114" t="b">
        <f t="shared" si="3"/>
        <v>0</v>
      </c>
      <c r="Y14" s="114" t="b">
        <f t="shared" si="4"/>
        <v>0</v>
      </c>
      <c r="Z14" s="114" t="b">
        <f t="shared" si="5"/>
        <v>0</v>
      </c>
      <c r="AA14" s="114" t="b">
        <f t="shared" si="6"/>
        <v>0</v>
      </c>
      <c r="AB14" s="114" t="b">
        <f t="shared" si="7"/>
        <v>0</v>
      </c>
      <c r="AJ14" s="114" t="e" cm="1">
        <f t="array" ref="AJ14">IF(AI14="Yes","",IF(AI14="No","N/A",IF(AI14="Insufficient data","N/A",IF(AI14=”Not applicable”,”N/A”))))</f>
        <v>#NAME?</v>
      </c>
      <c r="AN14" s="117"/>
    </row>
    <row r="15" spans="1:40" s="114" customFormat="1" x14ac:dyDescent="0.25">
      <c r="A15" s="123" t="s">
        <v>17</v>
      </c>
      <c r="C15" s="115"/>
      <c r="D15" s="116"/>
      <c r="E15" s="115"/>
      <c r="F15" s="116"/>
      <c r="H15" s="114" t="b">
        <f t="shared" si="0"/>
        <v>0</v>
      </c>
      <c r="M15" s="114" t="e" cm="1">
        <f t="array" ref="M15">IF(L15="Yes","",IF(L15="No","N/A",IF(L15="Insufficient data","N/A",IF(L15=”Not applicable”,”N/A”))))</f>
        <v>#NAME?</v>
      </c>
      <c r="P15" s="114" t="b">
        <f t="shared" si="1"/>
        <v>0</v>
      </c>
      <c r="W15" s="114" t="b">
        <f t="shared" si="2"/>
        <v>0</v>
      </c>
      <c r="X15" s="114" t="b">
        <f t="shared" si="3"/>
        <v>0</v>
      </c>
      <c r="Y15" s="114" t="b">
        <f t="shared" si="4"/>
        <v>0</v>
      </c>
      <c r="Z15" s="114" t="b">
        <f t="shared" si="5"/>
        <v>0</v>
      </c>
      <c r="AA15" s="114" t="b">
        <f t="shared" si="6"/>
        <v>0</v>
      </c>
      <c r="AB15" s="114" t="b">
        <f t="shared" si="7"/>
        <v>0</v>
      </c>
      <c r="AJ15" s="114" t="e" cm="1">
        <f t="array" ref="AJ15">IF(AI15="Yes","",IF(AI15="No","N/A",IF(AI15="Insufficient data","N/A",IF(AI15=”Not applicable”,”N/A”))))</f>
        <v>#NAME?</v>
      </c>
      <c r="AN15" s="117"/>
    </row>
    <row r="16" spans="1:40" s="114" customFormat="1" x14ac:dyDescent="0.25">
      <c r="A16" s="123" t="s">
        <v>18</v>
      </c>
      <c r="C16" s="115"/>
      <c r="D16" s="116"/>
      <c r="E16" s="115"/>
      <c r="F16" s="116"/>
      <c r="H16" s="114" t="b">
        <f t="shared" si="0"/>
        <v>0</v>
      </c>
      <c r="M16" s="114" t="e" cm="1">
        <f t="array" ref="M16">IF(L16="Yes","",IF(L16="No","N/A",IF(L16="Insufficient data","N/A",IF(L16=”Not applicable”,”N/A”))))</f>
        <v>#NAME?</v>
      </c>
      <c r="P16" s="114" t="b">
        <f t="shared" si="1"/>
        <v>0</v>
      </c>
      <c r="W16" s="114" t="b">
        <f t="shared" si="2"/>
        <v>0</v>
      </c>
      <c r="X16" s="114" t="b">
        <f t="shared" si="3"/>
        <v>0</v>
      </c>
      <c r="Y16" s="114" t="b">
        <f t="shared" si="4"/>
        <v>0</v>
      </c>
      <c r="Z16" s="114" t="b">
        <f t="shared" si="5"/>
        <v>0</v>
      </c>
      <c r="AA16" s="114" t="b">
        <f t="shared" si="6"/>
        <v>0</v>
      </c>
      <c r="AB16" s="114" t="b">
        <f t="shared" si="7"/>
        <v>0</v>
      </c>
      <c r="AJ16" s="114" t="e" cm="1">
        <f t="array" ref="AJ16">IF(AI16="Yes","",IF(AI16="No","N/A",IF(AI16="Insufficient data","N/A",IF(AI16=”Not applicable”,”N/A”))))</f>
        <v>#NAME?</v>
      </c>
      <c r="AN16" s="117"/>
    </row>
    <row r="17" spans="1:40" s="114" customFormat="1" ht="79.5" thickBot="1" x14ac:dyDescent="0.3">
      <c r="A17" s="124" t="s">
        <v>138</v>
      </c>
      <c r="B17" s="118"/>
      <c r="C17" s="119"/>
      <c r="D17" s="120"/>
      <c r="E17" s="119"/>
      <c r="F17" s="120"/>
      <c r="G17" s="118"/>
      <c r="H17" s="118" t="b">
        <f t="shared" si="0"/>
        <v>0</v>
      </c>
      <c r="I17" s="118"/>
      <c r="J17" s="118"/>
      <c r="K17" s="118"/>
      <c r="L17" s="118"/>
      <c r="M17" s="118" t="e" cm="1">
        <f t="array" ref="M17">IF(L17="Yes","",IF(L17="No","N/A",IF(L17="Insufficient data","N/A",IF(L17=”Not applicable”,”N/A”))))</f>
        <v>#NAME?</v>
      </c>
      <c r="N17" s="118"/>
      <c r="O17" s="118"/>
      <c r="P17" s="118" t="b">
        <f t="shared" si="1"/>
        <v>0</v>
      </c>
      <c r="Q17" s="118"/>
      <c r="R17" s="118"/>
      <c r="S17" s="118"/>
      <c r="T17" s="118"/>
      <c r="U17" s="118"/>
      <c r="V17" s="118"/>
      <c r="W17" s="118" t="b">
        <f t="shared" si="2"/>
        <v>0</v>
      </c>
      <c r="X17" s="118" t="b">
        <f t="shared" si="3"/>
        <v>0</v>
      </c>
      <c r="Y17" s="118" t="b">
        <f t="shared" si="4"/>
        <v>0</v>
      </c>
      <c r="Z17" s="118" t="b">
        <f t="shared" si="5"/>
        <v>0</v>
      </c>
      <c r="AA17" s="118" t="b">
        <f t="shared" si="6"/>
        <v>0</v>
      </c>
      <c r="AB17" s="118" t="b">
        <f t="shared" si="7"/>
        <v>0</v>
      </c>
      <c r="AC17" s="118"/>
      <c r="AD17" s="118"/>
      <c r="AE17" s="118"/>
      <c r="AF17" s="118"/>
      <c r="AG17" s="118"/>
      <c r="AH17" s="118"/>
      <c r="AI17" s="118"/>
      <c r="AJ17" s="118" t="e" cm="1">
        <f t="array" ref="AJ17">IF(AI17="Yes","",IF(AI17="No","N/A",IF(AI17="Insufficient data","N/A",IF(AI17=”Not applicable”,”N/A”))))</f>
        <v>#NAME?</v>
      </c>
      <c r="AK17" s="118"/>
      <c r="AL17" s="118"/>
      <c r="AM17" s="118"/>
      <c r="AN17" s="121"/>
    </row>
    <row r="18" spans="1:40" x14ac:dyDescent="0.25">
      <c r="A18" s="9"/>
      <c r="B18" s="7"/>
      <c r="C18" s="64"/>
      <c r="D18" s="63"/>
      <c r="F18" s="64"/>
    </row>
    <row r="19" spans="1:40" s="21" customFormat="1" x14ac:dyDescent="0.25">
      <c r="A19" s="17" t="s">
        <v>19</v>
      </c>
      <c r="B19" s="76"/>
      <c r="C19" s="76"/>
      <c r="D19" s="76"/>
      <c r="E19" s="76"/>
      <c r="F19" s="76"/>
      <c r="G19" s="87">
        <f t="shared" ref="G19:AL19" si="8">COUNTIF(G8:G17,"Yes")</f>
        <v>0</v>
      </c>
      <c r="H19" s="87">
        <f t="shared" si="8"/>
        <v>0</v>
      </c>
      <c r="I19" s="87">
        <f t="shared" si="8"/>
        <v>0</v>
      </c>
      <c r="J19" s="87">
        <f t="shared" si="8"/>
        <v>0</v>
      </c>
      <c r="K19" s="87">
        <f t="shared" ref="K19" si="9">COUNTIF(K8:K17,"Yes")</f>
        <v>0</v>
      </c>
      <c r="L19" s="76"/>
      <c r="M19" s="87">
        <f t="shared" si="8"/>
        <v>0</v>
      </c>
      <c r="N19" s="87">
        <f t="shared" si="8"/>
        <v>0</v>
      </c>
      <c r="O19" s="87">
        <f t="shared" si="8"/>
        <v>0</v>
      </c>
      <c r="P19" s="87">
        <f t="shared" si="8"/>
        <v>0</v>
      </c>
      <c r="Q19" s="87">
        <f t="shared" si="8"/>
        <v>0</v>
      </c>
      <c r="R19" s="87">
        <f t="shared" si="8"/>
        <v>0</v>
      </c>
      <c r="S19" s="87">
        <f t="shared" si="8"/>
        <v>0</v>
      </c>
      <c r="T19" s="87">
        <f t="shared" si="8"/>
        <v>0</v>
      </c>
      <c r="U19" s="87">
        <f t="shared" si="8"/>
        <v>0</v>
      </c>
      <c r="V19" s="87">
        <f t="shared" si="8"/>
        <v>0</v>
      </c>
      <c r="W19" s="87">
        <f t="shared" si="8"/>
        <v>0</v>
      </c>
      <c r="X19" s="87">
        <f t="shared" si="8"/>
        <v>0</v>
      </c>
      <c r="Y19" s="87">
        <f t="shared" si="8"/>
        <v>0</v>
      </c>
      <c r="Z19" s="87">
        <f t="shared" si="8"/>
        <v>0</v>
      </c>
      <c r="AA19" s="87">
        <f t="shared" si="8"/>
        <v>0</v>
      </c>
      <c r="AB19" s="87">
        <f t="shared" si="8"/>
        <v>0</v>
      </c>
      <c r="AC19" s="87">
        <f t="shared" si="8"/>
        <v>0</v>
      </c>
      <c r="AD19" s="87">
        <f t="shared" si="8"/>
        <v>0</v>
      </c>
      <c r="AE19" s="87">
        <f t="shared" si="8"/>
        <v>0</v>
      </c>
      <c r="AF19" s="87">
        <f t="shared" si="8"/>
        <v>0</v>
      </c>
      <c r="AG19" s="87">
        <f t="shared" si="8"/>
        <v>0</v>
      </c>
      <c r="AH19" s="87">
        <f t="shared" si="8"/>
        <v>0</v>
      </c>
      <c r="AI19" s="87">
        <f t="shared" si="8"/>
        <v>0</v>
      </c>
      <c r="AJ19" s="87">
        <f t="shared" si="8"/>
        <v>0</v>
      </c>
      <c r="AK19" s="87">
        <f t="shared" si="8"/>
        <v>0</v>
      </c>
      <c r="AL19" s="87">
        <f t="shared" si="8"/>
        <v>0</v>
      </c>
      <c r="AM19" s="87">
        <f t="shared" ref="AM19:AN19" si="10">COUNTIF(AM8:AM17,"Yes")</f>
        <v>0</v>
      </c>
      <c r="AN19" s="87">
        <f t="shared" si="10"/>
        <v>0</v>
      </c>
    </row>
    <row r="20" spans="1:40" s="10" customFormat="1" x14ac:dyDescent="0.25">
      <c r="A20" s="18" t="s">
        <v>20</v>
      </c>
      <c r="B20" s="77"/>
      <c r="C20" s="77"/>
      <c r="D20" s="77"/>
      <c r="E20" s="77"/>
      <c r="F20" s="77"/>
      <c r="G20" s="88" t="str">
        <f t="shared" ref="G20:AL20" si="11">IF(ISERROR(G19/G23),"%",G19/G23*100)</f>
        <v>%</v>
      </c>
      <c r="H20" s="88" t="str">
        <f t="shared" si="11"/>
        <v>%</v>
      </c>
      <c r="I20" s="88" t="str">
        <f t="shared" si="11"/>
        <v>%</v>
      </c>
      <c r="J20" s="88" t="str">
        <f t="shared" si="11"/>
        <v>%</v>
      </c>
      <c r="K20" s="88" t="str">
        <f t="shared" ref="K20" si="12">IF(ISERROR(K19/K23),"%",K19/K23*100)</f>
        <v>%</v>
      </c>
      <c r="L20" s="77"/>
      <c r="M20" s="88" t="str">
        <f t="shared" si="11"/>
        <v>%</v>
      </c>
      <c r="N20" s="88" t="str">
        <f t="shared" si="11"/>
        <v>%</v>
      </c>
      <c r="O20" s="88" t="str">
        <f t="shared" si="11"/>
        <v>%</v>
      </c>
      <c r="P20" s="88" t="str">
        <f t="shared" si="11"/>
        <v>%</v>
      </c>
      <c r="Q20" s="88" t="str">
        <f t="shared" si="11"/>
        <v>%</v>
      </c>
      <c r="R20" s="88" t="str">
        <f t="shared" si="11"/>
        <v>%</v>
      </c>
      <c r="S20" s="88" t="str">
        <f t="shared" si="11"/>
        <v>%</v>
      </c>
      <c r="T20" s="88" t="str">
        <f t="shared" si="11"/>
        <v>%</v>
      </c>
      <c r="U20" s="88" t="str">
        <f t="shared" si="11"/>
        <v>%</v>
      </c>
      <c r="V20" s="88" t="str">
        <f t="shared" si="11"/>
        <v>%</v>
      </c>
      <c r="W20" s="88" t="str">
        <f t="shared" si="11"/>
        <v>%</v>
      </c>
      <c r="X20" s="88" t="str">
        <f t="shared" si="11"/>
        <v>%</v>
      </c>
      <c r="Y20" s="88" t="str">
        <f t="shared" si="11"/>
        <v>%</v>
      </c>
      <c r="Z20" s="88" t="str">
        <f t="shared" si="11"/>
        <v>%</v>
      </c>
      <c r="AA20" s="88" t="str">
        <f t="shared" si="11"/>
        <v>%</v>
      </c>
      <c r="AB20" s="88" t="str">
        <f t="shared" si="11"/>
        <v>%</v>
      </c>
      <c r="AC20" s="88" t="str">
        <f t="shared" si="11"/>
        <v>%</v>
      </c>
      <c r="AD20" s="88" t="str">
        <f t="shared" si="11"/>
        <v>%</v>
      </c>
      <c r="AE20" s="88" t="str">
        <f t="shared" si="11"/>
        <v>%</v>
      </c>
      <c r="AF20" s="88" t="str">
        <f t="shared" si="11"/>
        <v>%</v>
      </c>
      <c r="AG20" s="88" t="str">
        <f t="shared" si="11"/>
        <v>%</v>
      </c>
      <c r="AH20" s="88" t="str">
        <f t="shared" si="11"/>
        <v>%</v>
      </c>
      <c r="AI20" s="88" t="str">
        <f t="shared" si="11"/>
        <v>%</v>
      </c>
      <c r="AJ20" s="88" t="str">
        <f t="shared" si="11"/>
        <v>%</v>
      </c>
      <c r="AK20" s="88" t="str">
        <f t="shared" si="11"/>
        <v>%</v>
      </c>
      <c r="AL20" s="88" t="str">
        <f t="shared" si="11"/>
        <v>%</v>
      </c>
      <c r="AM20" s="88" t="str">
        <f t="shared" ref="AM20:AN20" si="13">IF(ISERROR(AM19/AM23),"%",AM19/AM23*100)</f>
        <v>%</v>
      </c>
      <c r="AN20" s="88" t="str">
        <f t="shared" si="13"/>
        <v>%</v>
      </c>
    </row>
    <row r="21" spans="1:40" s="21" customFormat="1" x14ac:dyDescent="0.25">
      <c r="A21" s="17" t="s">
        <v>21</v>
      </c>
      <c r="B21" s="76"/>
      <c r="C21" s="76"/>
      <c r="D21" s="76"/>
      <c r="E21" s="76"/>
      <c r="F21" s="76"/>
      <c r="G21" s="87">
        <f t="shared" ref="G21:AL21" si="14">COUNTIF(G8:G17,"No")</f>
        <v>0</v>
      </c>
      <c r="H21" s="87">
        <f t="shared" si="14"/>
        <v>0</v>
      </c>
      <c r="I21" s="87">
        <f t="shared" si="14"/>
        <v>0</v>
      </c>
      <c r="J21" s="87">
        <f t="shared" si="14"/>
        <v>0</v>
      </c>
      <c r="K21" s="87">
        <f t="shared" ref="K21" si="15">COUNTIF(K8:K17,"No")</f>
        <v>0</v>
      </c>
      <c r="L21" s="76"/>
      <c r="M21" s="87">
        <f t="shared" si="14"/>
        <v>0</v>
      </c>
      <c r="N21" s="87">
        <f t="shared" si="14"/>
        <v>0</v>
      </c>
      <c r="O21" s="87">
        <f t="shared" si="14"/>
        <v>0</v>
      </c>
      <c r="P21" s="87">
        <f t="shared" si="14"/>
        <v>0</v>
      </c>
      <c r="Q21" s="87">
        <f t="shared" si="14"/>
        <v>0</v>
      </c>
      <c r="R21" s="87">
        <f t="shared" si="14"/>
        <v>0</v>
      </c>
      <c r="S21" s="87">
        <f t="shared" si="14"/>
        <v>0</v>
      </c>
      <c r="T21" s="87">
        <f t="shared" si="14"/>
        <v>0</v>
      </c>
      <c r="U21" s="87">
        <f t="shared" si="14"/>
        <v>0</v>
      </c>
      <c r="V21" s="87">
        <f t="shared" si="14"/>
        <v>0</v>
      </c>
      <c r="W21" s="87">
        <f t="shared" si="14"/>
        <v>0</v>
      </c>
      <c r="X21" s="87">
        <f t="shared" si="14"/>
        <v>0</v>
      </c>
      <c r="Y21" s="87">
        <f t="shared" si="14"/>
        <v>0</v>
      </c>
      <c r="Z21" s="87">
        <f t="shared" si="14"/>
        <v>0</v>
      </c>
      <c r="AA21" s="87">
        <f t="shared" si="14"/>
        <v>0</v>
      </c>
      <c r="AB21" s="87">
        <f t="shared" si="14"/>
        <v>0</v>
      </c>
      <c r="AC21" s="87">
        <f t="shared" si="14"/>
        <v>0</v>
      </c>
      <c r="AD21" s="87">
        <f t="shared" si="14"/>
        <v>0</v>
      </c>
      <c r="AE21" s="87">
        <f t="shared" si="14"/>
        <v>0</v>
      </c>
      <c r="AF21" s="87">
        <f t="shared" si="14"/>
        <v>0</v>
      </c>
      <c r="AG21" s="87">
        <f t="shared" si="14"/>
        <v>0</v>
      </c>
      <c r="AH21" s="87">
        <f t="shared" si="14"/>
        <v>0</v>
      </c>
      <c r="AI21" s="87">
        <f t="shared" si="14"/>
        <v>0</v>
      </c>
      <c r="AJ21" s="87">
        <f t="shared" si="14"/>
        <v>0</v>
      </c>
      <c r="AK21" s="87">
        <f t="shared" si="14"/>
        <v>0</v>
      </c>
      <c r="AL21" s="87">
        <f t="shared" si="14"/>
        <v>0</v>
      </c>
      <c r="AM21" s="87">
        <f t="shared" ref="AM21:AN21" si="16">COUNTIF(AM8:AM17,"No")</f>
        <v>0</v>
      </c>
      <c r="AN21" s="87">
        <f t="shared" si="16"/>
        <v>0</v>
      </c>
    </row>
    <row r="22" spans="1:40" s="10" customFormat="1" x14ac:dyDescent="0.25">
      <c r="A22" s="18" t="s">
        <v>22</v>
      </c>
      <c r="B22" s="77"/>
      <c r="C22" s="77"/>
      <c r="D22" s="77"/>
      <c r="E22" s="77"/>
      <c r="F22" s="77"/>
      <c r="G22" s="88" t="str">
        <f t="shared" ref="G22:AL22" si="17">IF(ISERROR(G21/G23),"%",G21/G23*100)</f>
        <v>%</v>
      </c>
      <c r="H22" s="88" t="str">
        <f t="shared" si="17"/>
        <v>%</v>
      </c>
      <c r="I22" s="88" t="str">
        <f t="shared" si="17"/>
        <v>%</v>
      </c>
      <c r="J22" s="88" t="str">
        <f t="shared" si="17"/>
        <v>%</v>
      </c>
      <c r="K22" s="88" t="str">
        <f t="shared" ref="K22" si="18">IF(ISERROR(K21/K23),"%",K21/K23*100)</f>
        <v>%</v>
      </c>
      <c r="L22" s="77"/>
      <c r="M22" s="88" t="str">
        <f t="shared" si="17"/>
        <v>%</v>
      </c>
      <c r="N22" s="88" t="str">
        <f t="shared" si="17"/>
        <v>%</v>
      </c>
      <c r="O22" s="88" t="str">
        <f t="shared" si="17"/>
        <v>%</v>
      </c>
      <c r="P22" s="88" t="str">
        <f t="shared" si="17"/>
        <v>%</v>
      </c>
      <c r="Q22" s="88" t="str">
        <f t="shared" si="17"/>
        <v>%</v>
      </c>
      <c r="R22" s="88" t="str">
        <f t="shared" si="17"/>
        <v>%</v>
      </c>
      <c r="S22" s="88" t="str">
        <f t="shared" si="17"/>
        <v>%</v>
      </c>
      <c r="T22" s="88" t="str">
        <f t="shared" si="17"/>
        <v>%</v>
      </c>
      <c r="U22" s="88" t="str">
        <f t="shared" si="17"/>
        <v>%</v>
      </c>
      <c r="V22" s="88" t="str">
        <f t="shared" si="17"/>
        <v>%</v>
      </c>
      <c r="W22" s="88" t="str">
        <f t="shared" si="17"/>
        <v>%</v>
      </c>
      <c r="X22" s="88" t="str">
        <f t="shared" si="17"/>
        <v>%</v>
      </c>
      <c r="Y22" s="88" t="str">
        <f t="shared" si="17"/>
        <v>%</v>
      </c>
      <c r="Z22" s="88" t="str">
        <f t="shared" si="17"/>
        <v>%</v>
      </c>
      <c r="AA22" s="88" t="str">
        <f t="shared" si="17"/>
        <v>%</v>
      </c>
      <c r="AB22" s="88" t="str">
        <f t="shared" si="17"/>
        <v>%</v>
      </c>
      <c r="AC22" s="88" t="str">
        <f t="shared" si="17"/>
        <v>%</v>
      </c>
      <c r="AD22" s="88" t="str">
        <f t="shared" si="17"/>
        <v>%</v>
      </c>
      <c r="AE22" s="88" t="str">
        <f t="shared" si="17"/>
        <v>%</v>
      </c>
      <c r="AF22" s="88" t="str">
        <f t="shared" si="17"/>
        <v>%</v>
      </c>
      <c r="AG22" s="88" t="str">
        <f t="shared" si="17"/>
        <v>%</v>
      </c>
      <c r="AH22" s="88" t="str">
        <f t="shared" si="17"/>
        <v>%</v>
      </c>
      <c r="AI22" s="88" t="str">
        <f t="shared" si="17"/>
        <v>%</v>
      </c>
      <c r="AJ22" s="88" t="str">
        <f t="shared" si="17"/>
        <v>%</v>
      </c>
      <c r="AK22" s="88" t="str">
        <f t="shared" si="17"/>
        <v>%</v>
      </c>
      <c r="AL22" s="88" t="str">
        <f t="shared" si="17"/>
        <v>%</v>
      </c>
      <c r="AM22" s="88" t="str">
        <f t="shared" ref="AM22:AN22" si="19">IF(ISERROR(AM21/AM23),"%",AM21/AM23*100)</f>
        <v>%</v>
      </c>
      <c r="AN22" s="88" t="str">
        <f t="shared" si="19"/>
        <v>%</v>
      </c>
    </row>
    <row r="23" spans="1:40" s="21" customFormat="1" x14ac:dyDescent="0.25">
      <c r="A23" s="17" t="s">
        <v>23</v>
      </c>
      <c r="B23" s="76"/>
      <c r="C23" s="76"/>
      <c r="D23" s="76"/>
      <c r="E23" s="76"/>
      <c r="F23" s="76"/>
      <c r="G23" s="87">
        <f t="shared" ref="G23:AL23" si="20">SUM(G19+G21)</f>
        <v>0</v>
      </c>
      <c r="H23" s="87">
        <f t="shared" si="20"/>
        <v>0</v>
      </c>
      <c r="I23" s="87">
        <f t="shared" si="20"/>
        <v>0</v>
      </c>
      <c r="J23" s="87">
        <f t="shared" si="20"/>
        <v>0</v>
      </c>
      <c r="K23" s="87">
        <f t="shared" ref="K23" si="21">SUM(K19+K21)</f>
        <v>0</v>
      </c>
      <c r="L23" s="76"/>
      <c r="M23" s="87">
        <f t="shared" si="20"/>
        <v>0</v>
      </c>
      <c r="N23" s="87">
        <f t="shared" si="20"/>
        <v>0</v>
      </c>
      <c r="O23" s="87">
        <f t="shared" si="20"/>
        <v>0</v>
      </c>
      <c r="P23" s="87">
        <f t="shared" si="20"/>
        <v>0</v>
      </c>
      <c r="Q23" s="87">
        <f t="shared" si="20"/>
        <v>0</v>
      </c>
      <c r="R23" s="87">
        <f t="shared" si="20"/>
        <v>0</v>
      </c>
      <c r="S23" s="87">
        <f t="shared" si="20"/>
        <v>0</v>
      </c>
      <c r="T23" s="87">
        <f t="shared" si="20"/>
        <v>0</v>
      </c>
      <c r="U23" s="87">
        <f t="shared" si="20"/>
        <v>0</v>
      </c>
      <c r="V23" s="87">
        <f t="shared" si="20"/>
        <v>0</v>
      </c>
      <c r="W23" s="87">
        <f t="shared" si="20"/>
        <v>0</v>
      </c>
      <c r="X23" s="87">
        <f t="shared" si="20"/>
        <v>0</v>
      </c>
      <c r="Y23" s="87">
        <f t="shared" si="20"/>
        <v>0</v>
      </c>
      <c r="Z23" s="87">
        <f t="shared" si="20"/>
        <v>0</v>
      </c>
      <c r="AA23" s="87">
        <f t="shared" si="20"/>
        <v>0</v>
      </c>
      <c r="AB23" s="87">
        <f t="shared" si="20"/>
        <v>0</v>
      </c>
      <c r="AC23" s="87">
        <f t="shared" si="20"/>
        <v>0</v>
      </c>
      <c r="AD23" s="87">
        <f t="shared" si="20"/>
        <v>0</v>
      </c>
      <c r="AE23" s="87">
        <f t="shared" si="20"/>
        <v>0</v>
      </c>
      <c r="AF23" s="87">
        <f t="shared" si="20"/>
        <v>0</v>
      </c>
      <c r="AG23" s="87">
        <f t="shared" si="20"/>
        <v>0</v>
      </c>
      <c r="AH23" s="87">
        <f t="shared" si="20"/>
        <v>0</v>
      </c>
      <c r="AI23" s="87">
        <f t="shared" si="20"/>
        <v>0</v>
      </c>
      <c r="AJ23" s="87">
        <f t="shared" si="20"/>
        <v>0</v>
      </c>
      <c r="AK23" s="87">
        <f t="shared" si="20"/>
        <v>0</v>
      </c>
      <c r="AL23" s="87">
        <f t="shared" si="20"/>
        <v>0</v>
      </c>
      <c r="AM23" s="87">
        <f t="shared" ref="AM23:AN23" si="22">SUM(AM19+AM21)</f>
        <v>0</v>
      </c>
      <c r="AN23" s="87">
        <f t="shared" si="22"/>
        <v>0</v>
      </c>
    </row>
    <row r="24" spans="1:40" s="9" customFormat="1" ht="31.5" customHeight="1" x14ac:dyDescent="0.25">
      <c r="A24" s="18" t="s">
        <v>186</v>
      </c>
      <c r="B24" s="77"/>
      <c r="C24" s="77"/>
      <c r="D24" s="77"/>
      <c r="E24" s="77"/>
      <c r="F24" s="77"/>
      <c r="G24" s="7">
        <f t="shared" ref="G24:K24" si="23">COUNTIF(G8:G17,"") + COUNTIF(G8:G17,"Not documented") + COUNTIF(G8:G17,"Insufficient data")</f>
        <v>10</v>
      </c>
      <c r="H24" s="7">
        <f t="shared" si="23"/>
        <v>0</v>
      </c>
      <c r="I24" s="7">
        <f t="shared" si="23"/>
        <v>10</v>
      </c>
      <c r="J24" s="7">
        <f t="shared" si="23"/>
        <v>10</v>
      </c>
      <c r="K24" s="7">
        <f t="shared" si="23"/>
        <v>10</v>
      </c>
      <c r="L24" s="77"/>
      <c r="M24" s="7">
        <f t="shared" ref="M24:AN24" si="24">COUNTIF(M8:M17,"") + COUNTIF(M8:M17,"Not documented") + COUNTIF(M8:M17,"Insufficient data")</f>
        <v>0</v>
      </c>
      <c r="N24" s="7">
        <f t="shared" si="24"/>
        <v>10</v>
      </c>
      <c r="O24" s="7">
        <f t="shared" si="24"/>
        <v>10</v>
      </c>
      <c r="P24" s="7">
        <f t="shared" si="24"/>
        <v>0</v>
      </c>
      <c r="Q24" s="7">
        <f t="shared" si="24"/>
        <v>10</v>
      </c>
      <c r="R24" s="7">
        <f t="shared" si="24"/>
        <v>10</v>
      </c>
      <c r="S24" s="7">
        <f t="shared" si="24"/>
        <v>10</v>
      </c>
      <c r="T24" s="7">
        <f t="shared" si="24"/>
        <v>10</v>
      </c>
      <c r="U24" s="7">
        <f t="shared" si="24"/>
        <v>10</v>
      </c>
      <c r="V24" s="7">
        <f t="shared" si="24"/>
        <v>10</v>
      </c>
      <c r="W24" s="7">
        <f t="shared" si="24"/>
        <v>0</v>
      </c>
      <c r="X24" s="7">
        <f t="shared" si="24"/>
        <v>0</v>
      </c>
      <c r="Y24" s="7">
        <f t="shared" si="24"/>
        <v>0</v>
      </c>
      <c r="Z24" s="7">
        <f t="shared" si="24"/>
        <v>0</v>
      </c>
      <c r="AA24" s="7">
        <f t="shared" si="24"/>
        <v>0</v>
      </c>
      <c r="AB24" s="7">
        <f t="shared" si="24"/>
        <v>0</v>
      </c>
      <c r="AC24" s="7">
        <f t="shared" si="24"/>
        <v>10</v>
      </c>
      <c r="AD24" s="7">
        <f t="shared" si="24"/>
        <v>10</v>
      </c>
      <c r="AE24" s="7">
        <f t="shared" si="24"/>
        <v>10</v>
      </c>
      <c r="AF24" s="7">
        <f t="shared" si="24"/>
        <v>10</v>
      </c>
      <c r="AG24" s="7">
        <f t="shared" si="24"/>
        <v>10</v>
      </c>
      <c r="AH24" s="7">
        <f t="shared" si="24"/>
        <v>10</v>
      </c>
      <c r="AI24" s="7">
        <f t="shared" si="24"/>
        <v>10</v>
      </c>
      <c r="AJ24" s="7">
        <f t="shared" si="24"/>
        <v>0</v>
      </c>
      <c r="AK24" s="7">
        <f t="shared" si="24"/>
        <v>10</v>
      </c>
      <c r="AL24" s="136">
        <f t="shared" si="24"/>
        <v>10</v>
      </c>
      <c r="AM24" s="7">
        <f t="shared" si="24"/>
        <v>10</v>
      </c>
      <c r="AN24" s="7">
        <f t="shared" si="24"/>
        <v>10</v>
      </c>
    </row>
    <row r="25" spans="1:40" x14ac:dyDescent="0.25">
      <c r="A25" s="18" t="s">
        <v>27</v>
      </c>
      <c r="B25" s="77"/>
      <c r="C25" s="77"/>
      <c r="D25" s="77"/>
      <c r="E25" s="77"/>
      <c r="F25" s="77"/>
      <c r="G25" s="7">
        <f t="shared" ref="G25:AL25" si="25">COUNTIF(G8:G17,"N/A") + COUNTIF(G8:G17,"Not applicable")</f>
        <v>0</v>
      </c>
      <c r="H25" s="7">
        <f t="shared" si="25"/>
        <v>0</v>
      </c>
      <c r="I25" s="7">
        <f t="shared" si="25"/>
        <v>0</v>
      </c>
      <c r="J25" s="7">
        <f t="shared" si="25"/>
        <v>0</v>
      </c>
      <c r="K25" s="7">
        <f t="shared" ref="K25" si="26">COUNTIF(K8:K17,"N/A") + COUNTIF(K8:K17,"Not applicable")</f>
        <v>0</v>
      </c>
      <c r="L25" s="77"/>
      <c r="M25" s="7">
        <f t="shared" si="25"/>
        <v>0</v>
      </c>
      <c r="N25" s="7">
        <f t="shared" si="25"/>
        <v>0</v>
      </c>
      <c r="O25" s="7">
        <f t="shared" si="25"/>
        <v>0</v>
      </c>
      <c r="P25" s="7">
        <f t="shared" si="25"/>
        <v>0</v>
      </c>
      <c r="Q25" s="7">
        <f t="shared" si="25"/>
        <v>0</v>
      </c>
      <c r="R25" s="7">
        <f t="shared" si="25"/>
        <v>0</v>
      </c>
      <c r="S25" s="7">
        <f t="shared" si="25"/>
        <v>0</v>
      </c>
      <c r="T25" s="7">
        <f t="shared" si="25"/>
        <v>0</v>
      </c>
      <c r="U25" s="7">
        <f t="shared" si="25"/>
        <v>0</v>
      </c>
      <c r="V25" s="7">
        <f t="shared" si="25"/>
        <v>0</v>
      </c>
      <c r="W25" s="7">
        <f t="shared" si="25"/>
        <v>0</v>
      </c>
      <c r="X25" s="7">
        <f t="shared" si="25"/>
        <v>0</v>
      </c>
      <c r="Y25" s="7">
        <f t="shared" si="25"/>
        <v>0</v>
      </c>
      <c r="Z25" s="7">
        <f t="shared" si="25"/>
        <v>0</v>
      </c>
      <c r="AA25" s="7">
        <f t="shared" si="25"/>
        <v>0</v>
      </c>
      <c r="AB25" s="7">
        <f t="shared" si="25"/>
        <v>0</v>
      </c>
      <c r="AC25" s="7">
        <f t="shared" si="25"/>
        <v>0</v>
      </c>
      <c r="AD25" s="7">
        <f t="shared" si="25"/>
        <v>0</v>
      </c>
      <c r="AE25" s="7">
        <f t="shared" si="25"/>
        <v>0</v>
      </c>
      <c r="AF25" s="7">
        <f t="shared" si="25"/>
        <v>0</v>
      </c>
      <c r="AG25" s="7">
        <f t="shared" si="25"/>
        <v>0</v>
      </c>
      <c r="AH25" s="7">
        <f t="shared" si="25"/>
        <v>0</v>
      </c>
      <c r="AI25" s="7">
        <f t="shared" si="25"/>
        <v>0</v>
      </c>
      <c r="AJ25" s="7">
        <f t="shared" si="25"/>
        <v>0</v>
      </c>
      <c r="AK25" s="7">
        <f t="shared" si="25"/>
        <v>0</v>
      </c>
      <c r="AL25" s="7">
        <f t="shared" si="25"/>
        <v>0</v>
      </c>
      <c r="AM25" s="7">
        <f t="shared" ref="AM25:AN25" si="27">COUNTIF(AM8:AM17,"N/A") + COUNTIF(AM8:AM17,"Not applicable")</f>
        <v>0</v>
      </c>
      <c r="AN25" s="7">
        <f t="shared" si="27"/>
        <v>0</v>
      </c>
    </row>
    <row r="26" spans="1:40" s="21" customFormat="1" x14ac:dyDescent="0.25">
      <c r="A26" s="17" t="s">
        <v>32</v>
      </c>
      <c r="B26" s="76"/>
      <c r="C26" s="76"/>
      <c r="D26" s="76"/>
      <c r="E26" s="76"/>
      <c r="F26" s="76"/>
      <c r="G26" s="87">
        <f t="shared" ref="G26:AL26" si="28">G19+G21+G24+G25</f>
        <v>10</v>
      </c>
      <c r="H26" s="87">
        <f t="shared" si="28"/>
        <v>0</v>
      </c>
      <c r="I26" s="87">
        <f t="shared" si="28"/>
        <v>10</v>
      </c>
      <c r="J26" s="87">
        <f t="shared" si="28"/>
        <v>10</v>
      </c>
      <c r="K26" s="87">
        <f t="shared" ref="K26" si="29">K19+K21+K24+K25</f>
        <v>10</v>
      </c>
      <c r="L26" s="76"/>
      <c r="M26" s="87">
        <f t="shared" si="28"/>
        <v>0</v>
      </c>
      <c r="N26" s="87">
        <f t="shared" si="28"/>
        <v>10</v>
      </c>
      <c r="O26" s="87">
        <f t="shared" si="28"/>
        <v>10</v>
      </c>
      <c r="P26" s="87">
        <f t="shared" si="28"/>
        <v>0</v>
      </c>
      <c r="Q26" s="87">
        <f t="shared" si="28"/>
        <v>10</v>
      </c>
      <c r="R26" s="87">
        <f t="shared" si="28"/>
        <v>10</v>
      </c>
      <c r="S26" s="87">
        <f t="shared" si="28"/>
        <v>10</v>
      </c>
      <c r="T26" s="87">
        <f t="shared" si="28"/>
        <v>10</v>
      </c>
      <c r="U26" s="87">
        <f t="shared" si="28"/>
        <v>10</v>
      </c>
      <c r="V26" s="87">
        <f t="shared" si="28"/>
        <v>10</v>
      </c>
      <c r="W26" s="87">
        <f t="shared" si="28"/>
        <v>0</v>
      </c>
      <c r="X26" s="87">
        <f t="shared" si="28"/>
        <v>0</v>
      </c>
      <c r="Y26" s="87">
        <f t="shared" si="28"/>
        <v>0</v>
      </c>
      <c r="Z26" s="87">
        <f t="shared" si="28"/>
        <v>0</v>
      </c>
      <c r="AA26" s="87">
        <f t="shared" si="28"/>
        <v>0</v>
      </c>
      <c r="AB26" s="87">
        <f t="shared" si="28"/>
        <v>0</v>
      </c>
      <c r="AC26" s="87">
        <f t="shared" si="28"/>
        <v>10</v>
      </c>
      <c r="AD26" s="87">
        <f t="shared" si="28"/>
        <v>10</v>
      </c>
      <c r="AE26" s="87">
        <f t="shared" si="28"/>
        <v>10</v>
      </c>
      <c r="AF26" s="87">
        <f t="shared" si="28"/>
        <v>10</v>
      </c>
      <c r="AG26" s="87">
        <f t="shared" si="28"/>
        <v>10</v>
      </c>
      <c r="AH26" s="87">
        <f t="shared" si="28"/>
        <v>10</v>
      </c>
      <c r="AI26" s="87">
        <f t="shared" si="28"/>
        <v>10</v>
      </c>
      <c r="AJ26" s="87">
        <f t="shared" si="28"/>
        <v>0</v>
      </c>
      <c r="AK26" s="87">
        <f t="shared" si="28"/>
        <v>10</v>
      </c>
      <c r="AL26" s="87">
        <f t="shared" si="28"/>
        <v>10</v>
      </c>
      <c r="AM26" s="87">
        <f t="shared" ref="AM26:AN26" si="30">AM19+AM21+AM24+AM25</f>
        <v>10</v>
      </c>
      <c r="AN26" s="87">
        <f t="shared" si="30"/>
        <v>10</v>
      </c>
    </row>
    <row r="27" spans="1:40" s="79" customFormat="1" x14ac:dyDescent="0.25">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row>
    <row r="28" spans="1:40" s="188" customFormat="1" x14ac:dyDescent="0.25">
      <c r="A28" s="188" t="s">
        <v>67</v>
      </c>
      <c r="B28" s="81"/>
      <c r="C28" s="81"/>
      <c r="D28" s="81"/>
      <c r="E28" s="81"/>
      <c r="F28" s="81"/>
      <c r="G28" s="81">
        <f t="shared" ref="G28:AL28" si="31">COUNTIF(G8:G17,"")</f>
        <v>10</v>
      </c>
      <c r="H28" s="81">
        <f t="shared" si="31"/>
        <v>0</v>
      </c>
      <c r="I28" s="81">
        <f t="shared" si="31"/>
        <v>10</v>
      </c>
      <c r="J28" s="81">
        <f t="shared" si="31"/>
        <v>10</v>
      </c>
      <c r="K28" s="81">
        <f t="shared" ref="K28" si="32">COUNTIF(K8:K17,"")</f>
        <v>10</v>
      </c>
      <c r="L28" s="81"/>
      <c r="M28" s="81">
        <f t="shared" si="31"/>
        <v>0</v>
      </c>
      <c r="N28" s="81">
        <f t="shared" si="31"/>
        <v>10</v>
      </c>
      <c r="O28" s="81">
        <f t="shared" si="31"/>
        <v>10</v>
      </c>
      <c r="P28" s="81">
        <f t="shared" si="31"/>
        <v>0</v>
      </c>
      <c r="Q28" s="81">
        <f t="shared" si="31"/>
        <v>10</v>
      </c>
      <c r="R28" s="81">
        <f t="shared" si="31"/>
        <v>10</v>
      </c>
      <c r="S28" s="81">
        <f t="shared" si="31"/>
        <v>10</v>
      </c>
      <c r="T28" s="81">
        <f t="shared" si="31"/>
        <v>10</v>
      </c>
      <c r="U28" s="81">
        <f t="shared" si="31"/>
        <v>10</v>
      </c>
      <c r="V28" s="81">
        <f t="shared" si="31"/>
        <v>10</v>
      </c>
      <c r="W28" s="81">
        <f t="shared" si="31"/>
        <v>0</v>
      </c>
      <c r="X28" s="81">
        <f t="shared" si="31"/>
        <v>0</v>
      </c>
      <c r="Y28" s="81">
        <f t="shared" si="31"/>
        <v>0</v>
      </c>
      <c r="Z28" s="81">
        <f t="shared" si="31"/>
        <v>0</v>
      </c>
      <c r="AA28" s="81">
        <f t="shared" si="31"/>
        <v>0</v>
      </c>
      <c r="AB28" s="81">
        <f t="shared" si="31"/>
        <v>0</v>
      </c>
      <c r="AC28" s="81">
        <f t="shared" si="31"/>
        <v>10</v>
      </c>
      <c r="AD28" s="81">
        <f t="shared" si="31"/>
        <v>10</v>
      </c>
      <c r="AE28" s="81">
        <f t="shared" si="31"/>
        <v>10</v>
      </c>
      <c r="AF28" s="81">
        <f t="shared" si="31"/>
        <v>10</v>
      </c>
      <c r="AG28" s="81">
        <f t="shared" si="31"/>
        <v>10</v>
      </c>
      <c r="AH28" s="81">
        <f t="shared" si="31"/>
        <v>10</v>
      </c>
      <c r="AI28" s="81">
        <f t="shared" si="31"/>
        <v>10</v>
      </c>
      <c r="AJ28" s="81">
        <f t="shared" si="31"/>
        <v>0</v>
      </c>
      <c r="AK28" s="81">
        <f t="shared" si="31"/>
        <v>10</v>
      </c>
      <c r="AL28" s="81">
        <f t="shared" si="31"/>
        <v>10</v>
      </c>
      <c r="AM28" s="81">
        <f t="shared" ref="AM28:AN28" si="33">COUNTIF(AM8:AM17,"")</f>
        <v>10</v>
      </c>
      <c r="AN28" s="81">
        <f t="shared" si="33"/>
        <v>10</v>
      </c>
    </row>
    <row r="29" spans="1:40" s="81" customFormat="1" x14ac:dyDescent="0.25">
      <c r="A29" s="188" t="s">
        <v>79</v>
      </c>
      <c r="C29" s="189"/>
      <c r="D29" s="189"/>
      <c r="G29" s="81">
        <f t="shared" ref="G29:AL29" si="34">+G24</f>
        <v>10</v>
      </c>
      <c r="H29" s="81">
        <f t="shared" si="34"/>
        <v>0</v>
      </c>
      <c r="I29" s="81">
        <f t="shared" si="34"/>
        <v>10</v>
      </c>
      <c r="J29" s="81">
        <f t="shared" si="34"/>
        <v>10</v>
      </c>
      <c r="K29" s="81">
        <f t="shared" ref="K29" si="35">+K24</f>
        <v>10</v>
      </c>
      <c r="M29" s="81">
        <f t="shared" si="34"/>
        <v>0</v>
      </c>
      <c r="N29" s="81">
        <f t="shared" si="34"/>
        <v>10</v>
      </c>
      <c r="O29" s="81">
        <f t="shared" si="34"/>
        <v>10</v>
      </c>
      <c r="P29" s="81">
        <f t="shared" si="34"/>
        <v>0</v>
      </c>
      <c r="Q29" s="81">
        <f t="shared" si="34"/>
        <v>10</v>
      </c>
      <c r="R29" s="81">
        <f t="shared" si="34"/>
        <v>10</v>
      </c>
      <c r="S29" s="81">
        <f t="shared" si="34"/>
        <v>10</v>
      </c>
      <c r="T29" s="81">
        <f t="shared" si="34"/>
        <v>10</v>
      </c>
      <c r="U29" s="81">
        <f t="shared" si="34"/>
        <v>10</v>
      </c>
      <c r="V29" s="81">
        <f t="shared" si="34"/>
        <v>10</v>
      </c>
      <c r="W29" s="81">
        <f t="shared" si="34"/>
        <v>0</v>
      </c>
      <c r="X29" s="81">
        <f t="shared" si="34"/>
        <v>0</v>
      </c>
      <c r="Y29" s="81">
        <f t="shared" si="34"/>
        <v>0</v>
      </c>
      <c r="Z29" s="81">
        <f t="shared" si="34"/>
        <v>0</v>
      </c>
      <c r="AA29" s="81">
        <f t="shared" si="34"/>
        <v>0</v>
      </c>
      <c r="AB29" s="81">
        <f t="shared" si="34"/>
        <v>0</v>
      </c>
      <c r="AC29" s="81">
        <f t="shared" si="34"/>
        <v>10</v>
      </c>
      <c r="AD29" s="81">
        <f t="shared" si="34"/>
        <v>10</v>
      </c>
      <c r="AE29" s="81">
        <f t="shared" si="34"/>
        <v>10</v>
      </c>
      <c r="AF29" s="81">
        <f t="shared" si="34"/>
        <v>10</v>
      </c>
      <c r="AG29" s="81">
        <f t="shared" si="34"/>
        <v>10</v>
      </c>
      <c r="AH29" s="81">
        <f t="shared" si="34"/>
        <v>10</v>
      </c>
      <c r="AI29" s="81">
        <f t="shared" si="34"/>
        <v>10</v>
      </c>
      <c r="AJ29" s="81">
        <f t="shared" si="34"/>
        <v>0</v>
      </c>
      <c r="AK29" s="81">
        <f t="shared" si="34"/>
        <v>10</v>
      </c>
      <c r="AL29" s="81">
        <f t="shared" si="34"/>
        <v>10</v>
      </c>
      <c r="AM29" s="81">
        <f t="shared" ref="AM29:AN29" si="36">+AM24</f>
        <v>10</v>
      </c>
      <c r="AN29" s="81">
        <f t="shared" si="36"/>
        <v>10</v>
      </c>
    </row>
    <row r="30" spans="1:40" s="190" customFormat="1" ht="47.25" x14ac:dyDescent="0.25">
      <c r="A30" s="190" t="s">
        <v>127</v>
      </c>
      <c r="B30" s="81"/>
      <c r="C30" s="81"/>
      <c r="D30" s="81"/>
      <c r="E30" s="81"/>
      <c r="F30" s="81"/>
      <c r="G30" s="191" t="str">
        <f t="shared" ref="G30:AL30" si="37">IF(G24=G26,"No data",IF(G25=G26,"N/A",IF(G24+G25=G26,"N/A",G20)))</f>
        <v>No data</v>
      </c>
      <c r="H30" s="191" t="str">
        <f t="shared" si="37"/>
        <v>No data</v>
      </c>
      <c r="I30" s="191" t="str">
        <f t="shared" si="37"/>
        <v>No data</v>
      </c>
      <c r="J30" s="191" t="str">
        <f t="shared" si="37"/>
        <v>No data</v>
      </c>
      <c r="K30" s="191" t="str">
        <f t="shared" ref="K30" si="38">IF(K24=K26,"No data",IF(K25=K26,"N/A",IF(K24+K25=K26,"N/A",K20)))</f>
        <v>No data</v>
      </c>
      <c r="L30" s="191"/>
      <c r="M30" s="191" t="str">
        <f t="shared" si="37"/>
        <v>No data</v>
      </c>
      <c r="N30" s="191" t="str">
        <f t="shared" si="37"/>
        <v>No data</v>
      </c>
      <c r="O30" s="191" t="str">
        <f t="shared" si="37"/>
        <v>No data</v>
      </c>
      <c r="P30" s="191" t="str">
        <f t="shared" si="37"/>
        <v>No data</v>
      </c>
      <c r="Q30" s="191" t="str">
        <f t="shared" si="37"/>
        <v>No data</v>
      </c>
      <c r="R30" s="191" t="str">
        <f t="shared" si="37"/>
        <v>No data</v>
      </c>
      <c r="S30" s="191" t="str">
        <f t="shared" si="37"/>
        <v>No data</v>
      </c>
      <c r="T30" s="191" t="str">
        <f t="shared" si="37"/>
        <v>No data</v>
      </c>
      <c r="U30" s="191" t="str">
        <f t="shared" si="37"/>
        <v>No data</v>
      </c>
      <c r="V30" s="191" t="str">
        <f t="shared" si="37"/>
        <v>No data</v>
      </c>
      <c r="W30" s="191" t="str">
        <f t="shared" si="37"/>
        <v>No data</v>
      </c>
      <c r="X30" s="191" t="str">
        <f t="shared" si="37"/>
        <v>No data</v>
      </c>
      <c r="Y30" s="191" t="str">
        <f t="shared" si="37"/>
        <v>No data</v>
      </c>
      <c r="Z30" s="191" t="str">
        <f t="shared" si="37"/>
        <v>No data</v>
      </c>
      <c r="AA30" s="191" t="str">
        <f t="shared" si="37"/>
        <v>No data</v>
      </c>
      <c r="AB30" s="191" t="str">
        <f t="shared" si="37"/>
        <v>No data</v>
      </c>
      <c r="AC30" s="191" t="str">
        <f t="shared" si="37"/>
        <v>No data</v>
      </c>
      <c r="AD30" s="191" t="str">
        <f t="shared" si="37"/>
        <v>No data</v>
      </c>
      <c r="AE30" s="191" t="str">
        <f t="shared" si="37"/>
        <v>No data</v>
      </c>
      <c r="AF30" s="191" t="str">
        <f t="shared" si="37"/>
        <v>No data</v>
      </c>
      <c r="AG30" s="191" t="str">
        <f t="shared" si="37"/>
        <v>No data</v>
      </c>
      <c r="AH30" s="191" t="str">
        <f t="shared" si="37"/>
        <v>No data</v>
      </c>
      <c r="AI30" s="191" t="str">
        <f t="shared" si="37"/>
        <v>No data</v>
      </c>
      <c r="AJ30" s="191" t="str">
        <f t="shared" si="37"/>
        <v>No data</v>
      </c>
      <c r="AK30" s="191" t="str">
        <f t="shared" si="37"/>
        <v>No data</v>
      </c>
      <c r="AL30" s="191" t="str">
        <f t="shared" si="37"/>
        <v>No data</v>
      </c>
      <c r="AM30" s="191" t="str">
        <f t="shared" ref="AM30:AN30" si="39">IF(AM24=AM26,"No data",IF(AM25=AM26,"N/A",IF(AM24+AM25=AM26,"N/A",AM20)))</f>
        <v>No data</v>
      </c>
      <c r="AN30" s="191" t="str">
        <f t="shared" si="39"/>
        <v>No data</v>
      </c>
    </row>
    <row r="31" spans="1:40" s="46" customFormat="1" x14ac:dyDescent="0.25">
      <c r="A31" s="47"/>
    </row>
    <row r="32" spans="1:40" s="46" customFormat="1" x14ac:dyDescent="0.25">
      <c r="A32" s="47"/>
    </row>
    <row r="33" spans="1:6" s="46" customFormat="1" x14ac:dyDescent="0.25">
      <c r="A33" s="47"/>
    </row>
    <row r="34" spans="1:6" s="46" customFormat="1" x14ac:dyDescent="0.25">
      <c r="A34" s="47"/>
    </row>
    <row r="35" spans="1:6" s="20" customFormat="1" x14ac:dyDescent="0.25">
      <c r="A35" s="8"/>
      <c r="E35" s="81"/>
      <c r="F35" s="81"/>
    </row>
    <row r="36" spans="1:6" s="20" customFormat="1" x14ac:dyDescent="0.25">
      <c r="A36" s="8"/>
      <c r="E36" s="81"/>
      <c r="F36" s="81"/>
    </row>
    <row r="37" spans="1:6" s="46" customFormat="1" x14ac:dyDescent="0.25">
      <c r="A37" s="47"/>
      <c r="C37" s="7"/>
      <c r="D37" s="7"/>
    </row>
    <row r="38" spans="1:6" s="46" customFormat="1" x14ac:dyDescent="0.25">
      <c r="A38" s="47"/>
      <c r="C38" s="7"/>
      <c r="D38" s="7"/>
      <c r="F38" s="81"/>
    </row>
    <row r="39" spans="1:6" s="20" customFormat="1" x14ac:dyDescent="0.25">
      <c r="A39" s="8"/>
      <c r="C39" s="7"/>
      <c r="D39" s="7"/>
      <c r="F39" s="81"/>
    </row>
    <row r="40" spans="1:6" x14ac:dyDescent="0.25">
      <c r="A40" s="19"/>
      <c r="B40" s="7"/>
      <c r="C40" s="7"/>
      <c r="D40" s="7"/>
      <c r="F40" s="81"/>
    </row>
    <row r="41" spans="1:6" x14ac:dyDescent="0.25">
      <c r="A41" s="19"/>
      <c r="B41" s="7"/>
      <c r="C41" s="20"/>
      <c r="D41" s="20"/>
      <c r="F41" s="46"/>
    </row>
    <row r="42" spans="1:6" x14ac:dyDescent="0.25">
      <c r="A42" s="19"/>
      <c r="B42" s="7"/>
      <c r="C42" s="20"/>
      <c r="D42" s="20"/>
      <c r="F42" s="46"/>
    </row>
    <row r="43" spans="1:6" x14ac:dyDescent="0.25">
      <c r="A43" s="19"/>
      <c r="B43" s="7"/>
      <c r="C43" s="7"/>
      <c r="D43" s="7"/>
      <c r="F43" s="46"/>
    </row>
    <row r="44" spans="1:6" x14ac:dyDescent="0.25">
      <c r="A44" s="19"/>
      <c r="B44" s="7"/>
      <c r="C44" s="7"/>
      <c r="D44" s="7"/>
      <c r="F44" s="20"/>
    </row>
    <row r="45" spans="1:6" x14ac:dyDescent="0.25">
      <c r="A45" s="19"/>
      <c r="B45" s="7"/>
      <c r="C45" s="7"/>
      <c r="D45" s="7"/>
      <c r="F45" s="20"/>
    </row>
    <row r="46" spans="1:6" x14ac:dyDescent="0.25">
      <c r="A46" s="19"/>
      <c r="B46" s="7"/>
      <c r="C46" s="7"/>
      <c r="D46" s="7"/>
      <c r="F46" s="20"/>
    </row>
    <row r="47" spans="1:6" x14ac:dyDescent="0.25">
      <c r="A47" s="19"/>
      <c r="B47" s="19"/>
      <c r="C47" s="19"/>
      <c r="D47" s="19"/>
      <c r="F47" s="46"/>
    </row>
    <row r="48" spans="1:6" x14ac:dyDescent="0.25">
      <c r="F48" s="46"/>
    </row>
    <row r="49" spans="6:6" x14ac:dyDescent="0.25">
      <c r="F49" s="20"/>
    </row>
  </sheetData>
  <mergeCells count="13">
    <mergeCell ref="G4:H4"/>
    <mergeCell ref="G3:J3"/>
    <mergeCell ref="W4:AC4"/>
    <mergeCell ref="C3:F3"/>
    <mergeCell ref="C4:D4"/>
    <mergeCell ref="E4:F4"/>
    <mergeCell ref="N3:T3"/>
    <mergeCell ref="K3:M3"/>
    <mergeCell ref="AL3:AN3"/>
    <mergeCell ref="AD4:AH4"/>
    <mergeCell ref="AD3:AH3"/>
    <mergeCell ref="AI3:AK3"/>
    <mergeCell ref="V3:AC3"/>
  </mergeCells>
  <conditionalFormatting sqref="G8:G9 I8:K9">
    <cfRule type="expression" dxfId="7" priority="26">
      <formula>(G8:G18="No")</formula>
    </cfRule>
  </conditionalFormatting>
  <conditionalFormatting sqref="G10:G17 I10:K17">
    <cfRule type="expression" dxfId="6" priority="25">
      <formula>(G10:G19="No")</formula>
    </cfRule>
  </conditionalFormatting>
  <conditionalFormatting sqref="H8:H17">
    <cfRule type="expression" dxfId="5" priority="14">
      <formula>(H8:H18="No")</formula>
    </cfRule>
  </conditionalFormatting>
  <conditionalFormatting sqref="M8:AN9">
    <cfRule type="expression" dxfId="4" priority="2">
      <formula>(M8:M18="No")</formula>
    </cfRule>
  </conditionalFormatting>
  <conditionalFormatting sqref="M10:AN17">
    <cfRule type="expression" dxfId="3" priority="1">
      <formula>(M10:M19="No")</formula>
    </cfRule>
  </conditionalFormatting>
  <dataValidations count="3">
    <dataValidation type="date" allowBlank="1" showInputMessage="1" showErrorMessage="1" sqref="C18:C20" xr:uid="{1553D84B-9086-4F8C-96C9-3AEF8DFD6A0D}">
      <formula1>40179</formula1>
      <formula2>58441</formula2>
    </dataValidation>
    <dataValidation type="time" allowBlank="1" showInputMessage="1" showErrorMessage="1" sqref="D18:D20" xr:uid="{427A74BB-1FE6-4724-8437-D52532E19493}">
      <formula1>0</formula1>
      <formula2>0.999305555555556</formula2>
    </dataValidation>
    <dataValidation type="list" allowBlank="1" showInputMessage="1" showErrorMessage="1" sqref="AJ8:AL17 AC8:AC17 W8:AB17" xr:uid="{00000000-0002-0000-0200-000000000000}">
      <formula1>Answer3</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0271EDC-98AE-416D-93E7-224A74A854FF}">
          <x14:formula1>
            <xm:f>answer_sheet!$M$2:$M$4</xm:f>
          </x14:formula1>
          <xm:sqref>G8:H17 AD8:AF17 V8:V17 AI8:AI17 AM8:AM17 P8:P17 K8:N17</xm:sqref>
        </x14:dataValidation>
        <x14:dataValidation type="list" allowBlank="1" showInputMessage="1" showErrorMessage="1" xr:uid="{0B68E56F-120D-4E4E-A03F-2EF85951DE89}">
          <x14:formula1>
            <xm:f>answer_sheet!$O$2:$O$5</xm:f>
          </x14:formula1>
          <xm:sqref>AN8:AN17 Q8:U17 I8:J17 AG8:AH17 O8:O17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56A76-1FBF-4CFA-8AF1-DA61EB085880}">
  <dimension ref="A1:D9"/>
  <sheetViews>
    <sheetView workbookViewId="0">
      <selection activeCell="B16" sqref="B16"/>
    </sheetView>
  </sheetViews>
  <sheetFormatPr defaultRowHeight="15" x14ac:dyDescent="0.25"/>
  <cols>
    <col min="1" max="1" width="24.42578125" bestFit="1" customWidth="1"/>
    <col min="2" max="2" width="84.28515625" customWidth="1"/>
    <col min="3" max="3" width="88.85546875" customWidth="1"/>
  </cols>
  <sheetData>
    <row r="1" spans="1:4" x14ac:dyDescent="0.25">
      <c r="A1" s="85" t="s">
        <v>132</v>
      </c>
    </row>
    <row r="3" spans="1:4" x14ac:dyDescent="0.25">
      <c r="A3" t="s">
        <v>171</v>
      </c>
      <c r="B3" t="s">
        <v>167</v>
      </c>
      <c r="C3" s="95" t="s">
        <v>162</v>
      </c>
    </row>
    <row r="4" spans="1:4" x14ac:dyDescent="0.25">
      <c r="B4" t="s">
        <v>143</v>
      </c>
      <c r="C4" s="105" t="s">
        <v>144</v>
      </c>
    </row>
    <row r="5" spans="1:4" x14ac:dyDescent="0.25">
      <c r="B5" t="s">
        <v>131</v>
      </c>
      <c r="C5" s="105" t="s">
        <v>163</v>
      </c>
    </row>
    <row r="6" spans="1:4" x14ac:dyDescent="0.25">
      <c r="B6" t="s">
        <v>170</v>
      </c>
      <c r="C6" s="105" t="s">
        <v>161</v>
      </c>
    </row>
    <row r="7" spans="1:4" x14ac:dyDescent="0.25">
      <c r="A7" t="s">
        <v>172</v>
      </c>
      <c r="B7" t="s">
        <v>168</v>
      </c>
      <c r="C7" s="105" t="s">
        <v>145</v>
      </c>
      <c r="D7" s="105"/>
    </row>
    <row r="8" spans="1:4" x14ac:dyDescent="0.25">
      <c r="B8" t="s">
        <v>166</v>
      </c>
      <c r="C8" s="95" t="s">
        <v>165</v>
      </c>
    </row>
    <row r="9" spans="1:4" x14ac:dyDescent="0.25">
      <c r="B9" t="s">
        <v>142</v>
      </c>
      <c r="C9" s="105" t="s">
        <v>141</v>
      </c>
    </row>
  </sheetData>
  <hyperlinks>
    <hyperlink ref="C4" r:id="rId1" xr:uid="{0E33FFD7-DCCB-4408-80C1-368821343F65}"/>
    <hyperlink ref="C9" r:id="rId2" xr:uid="{452C8077-95F3-4CBB-9637-3DA813AC4B14}"/>
    <hyperlink ref="C7" r:id="rId3" xr:uid="{CE1D33C6-15DF-46BD-B8DF-B1671B1E2650}"/>
    <hyperlink ref="C6" r:id="rId4" xr:uid="{C7FDBCC0-E050-4127-9A82-208ED2FC1DAF}"/>
    <hyperlink ref="C5" r:id="rId5" xr:uid="{CE144D7A-8E72-4715-9478-96B36868DD30}"/>
    <hyperlink ref="C8" r:id="rId6" xr:uid="{D88F9A8F-11A2-48A1-A239-9E8B9529E861}"/>
    <hyperlink ref="C3" r:id="rId7" xr:uid="{3587BC2B-B7C9-4B0A-ABCF-0C040AA8086D}"/>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G2:W44"/>
  <sheetViews>
    <sheetView showGridLines="0" zoomScaleNormal="100" workbookViewId="0">
      <selection activeCell="O17" sqref="O17"/>
    </sheetView>
  </sheetViews>
  <sheetFormatPr defaultRowHeight="15" x14ac:dyDescent="0.25"/>
  <cols>
    <col min="7" max="7" width="13.5703125" customWidth="1"/>
    <col min="8" max="9" width="13.28515625" customWidth="1"/>
    <col min="10" max="10" width="13.7109375" customWidth="1"/>
    <col min="11" max="11" width="14.85546875" customWidth="1"/>
    <col min="12" max="12" width="11.28515625" customWidth="1"/>
    <col min="13" max="13" width="8.5703125" customWidth="1"/>
    <col min="14" max="15" width="8.42578125" customWidth="1"/>
    <col min="16" max="16" width="7.5703125" customWidth="1"/>
    <col min="17" max="17" width="7.7109375" bestFit="1" customWidth="1"/>
    <col min="18" max="18" width="7.28515625" customWidth="1"/>
    <col min="19" max="19" width="9.7109375" customWidth="1"/>
  </cols>
  <sheetData>
    <row r="2" spans="7:23" ht="15" customHeight="1" x14ac:dyDescent="0.25">
      <c r="G2" s="160" t="s">
        <v>99</v>
      </c>
      <c r="H2" s="161"/>
      <c r="I2" s="161"/>
      <c r="J2" s="161"/>
      <c r="K2" s="22"/>
      <c r="L2" s="22"/>
      <c r="M2" s="22"/>
      <c r="N2" s="22"/>
      <c r="O2" s="22"/>
    </row>
    <row r="3" spans="7:23" ht="17.25" customHeight="1" x14ac:dyDescent="0.25">
      <c r="G3" s="110">
        <v>4</v>
      </c>
      <c r="H3" s="110">
        <v>5</v>
      </c>
      <c r="I3" s="110">
        <v>6</v>
      </c>
      <c r="J3" s="110">
        <v>7</v>
      </c>
      <c r="K3" s="110">
        <v>8</v>
      </c>
      <c r="L3" s="110">
        <v>9</v>
      </c>
      <c r="M3" s="110">
        <v>10</v>
      </c>
      <c r="N3" s="110">
        <v>11</v>
      </c>
      <c r="O3" s="49"/>
      <c r="P3" s="167" t="s">
        <v>78</v>
      </c>
      <c r="Q3" s="168"/>
      <c r="R3" s="169"/>
      <c r="S3" s="164" t="s">
        <v>35</v>
      </c>
    </row>
    <row r="4" spans="7:23" x14ac:dyDescent="0.25">
      <c r="G4" s="111" t="s">
        <v>83</v>
      </c>
      <c r="H4" s="111">
        <v>7</v>
      </c>
      <c r="I4" s="111">
        <v>9</v>
      </c>
      <c r="J4" s="111">
        <v>15</v>
      </c>
      <c r="K4" s="111" t="s">
        <v>148</v>
      </c>
      <c r="L4" s="111">
        <v>18</v>
      </c>
      <c r="M4" s="111" t="s">
        <v>155</v>
      </c>
      <c r="N4" s="111">
        <v>25</v>
      </c>
      <c r="O4" s="3"/>
      <c r="P4" s="170"/>
      <c r="Q4" s="171"/>
      <c r="R4" s="172"/>
      <c r="S4" s="165"/>
    </row>
    <row r="5" spans="7:23" x14ac:dyDescent="0.25">
      <c r="G5" s="111" t="s">
        <v>85</v>
      </c>
      <c r="H5" s="111" t="s">
        <v>121</v>
      </c>
      <c r="I5" s="111" t="s">
        <v>146</v>
      </c>
      <c r="J5" s="100"/>
      <c r="K5" s="111" t="s">
        <v>149</v>
      </c>
      <c r="L5" s="111">
        <v>19</v>
      </c>
      <c r="M5" s="111" t="s">
        <v>156</v>
      </c>
      <c r="N5" s="111">
        <v>26</v>
      </c>
      <c r="O5" s="3"/>
      <c r="P5" s="170"/>
      <c r="Q5" s="171"/>
      <c r="R5" s="172"/>
      <c r="S5" s="165"/>
    </row>
    <row r="6" spans="7:23" x14ac:dyDescent="0.25">
      <c r="G6" s="111" t="s">
        <v>93</v>
      </c>
      <c r="H6" s="100"/>
      <c r="I6" s="111" t="s">
        <v>147</v>
      </c>
      <c r="J6" s="100"/>
      <c r="K6" s="111" t="s">
        <v>150</v>
      </c>
      <c r="L6" s="111">
        <v>20</v>
      </c>
      <c r="M6" s="111">
        <v>24</v>
      </c>
      <c r="N6" s="111">
        <v>27</v>
      </c>
      <c r="O6" s="3"/>
      <c r="P6" s="170"/>
      <c r="Q6" s="171"/>
      <c r="R6" s="172"/>
      <c r="S6" s="165"/>
    </row>
    <row r="7" spans="7:23" x14ac:dyDescent="0.25">
      <c r="G7" s="111">
        <v>6</v>
      </c>
      <c r="H7" s="100"/>
      <c r="I7" s="111">
        <v>11</v>
      </c>
      <c r="J7" s="100"/>
      <c r="K7" s="111" t="s">
        <v>151</v>
      </c>
      <c r="L7" s="111">
        <v>21</v>
      </c>
      <c r="M7" s="112"/>
      <c r="N7" s="112"/>
      <c r="O7" s="3"/>
      <c r="P7" s="173"/>
      <c r="Q7" s="174"/>
      <c r="R7" s="175"/>
      <c r="S7" s="166"/>
    </row>
    <row r="8" spans="7:23" x14ac:dyDescent="0.25">
      <c r="G8" s="100"/>
      <c r="H8" s="100"/>
      <c r="I8" s="111">
        <v>12</v>
      </c>
      <c r="J8" s="100"/>
      <c r="K8" s="111" t="s">
        <v>152</v>
      </c>
      <c r="L8" s="111">
        <v>22</v>
      </c>
      <c r="M8" s="112"/>
      <c r="N8" s="112"/>
      <c r="O8" s="3"/>
      <c r="P8" s="176" t="s">
        <v>36</v>
      </c>
      <c r="Q8" s="177"/>
      <c r="R8" s="178"/>
      <c r="S8" s="5">
        <v>100</v>
      </c>
    </row>
    <row r="9" spans="7:23" x14ac:dyDescent="0.25">
      <c r="G9" s="100"/>
      <c r="H9" s="100"/>
      <c r="I9" s="111">
        <v>13</v>
      </c>
      <c r="J9" s="100"/>
      <c r="K9" s="111" t="s">
        <v>153</v>
      </c>
      <c r="L9" s="112"/>
      <c r="M9" s="112"/>
      <c r="N9" s="112"/>
      <c r="O9" s="3"/>
      <c r="P9" s="179" t="s">
        <v>37</v>
      </c>
      <c r="Q9" s="180"/>
      <c r="R9" s="181"/>
      <c r="S9" s="6" t="s">
        <v>40</v>
      </c>
    </row>
    <row r="10" spans="7:23" x14ac:dyDescent="0.25">
      <c r="G10" s="100"/>
      <c r="H10" s="100"/>
      <c r="I10" s="111">
        <v>14</v>
      </c>
      <c r="J10" s="100"/>
      <c r="K10" s="111" t="s">
        <v>154</v>
      </c>
      <c r="L10" s="112"/>
      <c r="M10" s="112"/>
      <c r="N10" s="112"/>
      <c r="O10" s="3"/>
      <c r="P10" s="182" t="s">
        <v>39</v>
      </c>
      <c r="Q10" s="183"/>
      <c r="R10" s="184"/>
      <c r="S10" s="51" t="s">
        <v>41</v>
      </c>
    </row>
    <row r="11" spans="7:23" ht="15" customHeight="1" x14ac:dyDescent="0.25">
      <c r="G11" s="100"/>
      <c r="H11" s="113"/>
      <c r="I11" s="113"/>
      <c r="J11" s="113"/>
      <c r="K11" s="111">
        <v>17</v>
      </c>
      <c r="L11" s="113"/>
      <c r="M11" s="113"/>
      <c r="N11" s="113"/>
      <c r="O11" s="22"/>
      <c r="P11" s="22"/>
      <c r="Q11" s="22"/>
      <c r="R11" s="22"/>
      <c r="S11" s="22"/>
    </row>
    <row r="12" spans="7:23" ht="15" customHeight="1" x14ac:dyDescent="0.25">
      <c r="G12" s="80" t="s">
        <v>88</v>
      </c>
      <c r="H12" s="22"/>
      <c r="I12" s="22"/>
      <c r="J12" s="22"/>
      <c r="K12" s="22"/>
      <c r="L12" s="22"/>
      <c r="M12" s="22"/>
      <c r="N12" s="22"/>
      <c r="O12" s="22"/>
      <c r="P12" s="24"/>
    </row>
    <row r="13" spans="7:23" ht="33.75" customHeight="1" x14ac:dyDescent="0.25">
      <c r="G13" s="185" t="s">
        <v>117</v>
      </c>
      <c r="H13" s="185"/>
      <c r="I13" s="185"/>
      <c r="J13" s="185"/>
      <c r="K13" s="185"/>
      <c r="L13" s="96"/>
      <c r="M13" s="96"/>
      <c r="N13" s="96"/>
      <c r="O13" s="96"/>
    </row>
    <row r="14" spans="7:23" ht="15" customHeight="1" x14ac:dyDescent="0.25"/>
    <row r="15" spans="7:23" x14ac:dyDescent="0.25">
      <c r="G15" s="160" t="s">
        <v>34</v>
      </c>
      <c r="H15" s="160"/>
      <c r="I15" s="160"/>
      <c r="J15" s="160"/>
      <c r="P15" s="162" t="s">
        <v>38</v>
      </c>
      <c r="Q15" s="163"/>
      <c r="R15" s="163"/>
      <c r="S15" s="163"/>
    </row>
    <row r="16" spans="7:23" x14ac:dyDescent="0.25">
      <c r="G16" s="32">
        <v>4</v>
      </c>
      <c r="H16" s="32">
        <v>5</v>
      </c>
      <c r="I16" s="32">
        <v>6</v>
      </c>
      <c r="J16" s="32">
        <v>7</v>
      </c>
      <c r="K16" s="32">
        <v>8</v>
      </c>
      <c r="L16" s="32">
        <v>9</v>
      </c>
      <c r="M16" s="32">
        <v>10</v>
      </c>
      <c r="N16" s="32">
        <v>11</v>
      </c>
      <c r="P16" s="32">
        <v>4</v>
      </c>
      <c r="Q16" s="32">
        <v>5</v>
      </c>
      <c r="R16" s="32">
        <v>6</v>
      </c>
      <c r="S16" s="32">
        <v>7</v>
      </c>
      <c r="T16" s="32">
        <v>8</v>
      </c>
      <c r="U16" s="32">
        <v>9</v>
      </c>
      <c r="V16" s="32">
        <v>10</v>
      </c>
      <c r="W16" s="32">
        <v>11</v>
      </c>
    </row>
    <row r="17" spans="7:23" x14ac:dyDescent="0.25">
      <c r="G17" s="42" t="str">
        <f>+'Audit Tool'!G30</f>
        <v>No data</v>
      </c>
      <c r="H17" s="42" t="str">
        <f>+'Audit Tool'!K30</f>
        <v>No data</v>
      </c>
      <c r="I17" s="42" t="str">
        <f>+'Audit Tool'!N30</f>
        <v>No data</v>
      </c>
      <c r="J17" s="42" t="str">
        <f>+'Audit Tool'!U30</f>
        <v>No data</v>
      </c>
      <c r="K17" s="42" t="str">
        <f>+'Audit Tool'!V30</f>
        <v>No data</v>
      </c>
      <c r="L17" s="42" t="str">
        <f>+'Audit Tool'!AD30</f>
        <v>No data</v>
      </c>
      <c r="M17" s="42" t="str">
        <f>+'Audit Tool'!AI30</f>
        <v>No data</v>
      </c>
      <c r="N17" s="42" t="str">
        <f>+'Audit Tool'!AL30</f>
        <v>No data</v>
      </c>
      <c r="O17" s="50"/>
      <c r="P17" s="38" t="str">
        <f>IF(G17="No data", "No data", IF(G17="NA","NA",IF(G17="%","%", SUM(G17:G20)/COUNT(G17:G20))))</f>
        <v>No data</v>
      </c>
      <c r="Q17" s="38" t="str">
        <f>IF(H17="No data", "No data", IF(H17="NA","NA",IF(H17="%","%", SUM(H17:H18)/COUNT(H17:H18))))</f>
        <v>No data</v>
      </c>
      <c r="R17" s="38" t="str">
        <f>IF(I17="No data", "No data", IF(I17="NA","NA",IF(I17="%","%", SUM(I17:I23)/COUNT(I17:I23))))</f>
        <v>No data</v>
      </c>
      <c r="S17" s="38" t="str">
        <f>IF(J17="No data", "No data", IF(J17="NA","NA",IF(J17="%","%", SUM(J17:J17)/COUNT(J17:J17))))</f>
        <v>No data</v>
      </c>
      <c r="T17" s="38" t="str">
        <f>IF(K17="No data", "No data", IF(K17="NA","NA",IF(K17="%","%", SUM(K17:K24)/COUNT(K17:K24))))</f>
        <v>No data</v>
      </c>
      <c r="U17" s="38" t="str">
        <f>IF(L17="No data", "No data", IF(L17="NA","NA",IF(L17="%","%", SUM(L17:L21)/COUNT(L17:L21))))</f>
        <v>No data</v>
      </c>
      <c r="V17" s="38" t="str">
        <f>IF(M17="No data", "No data", IF(M17="NA","NA",IF(M17="%","%", SUM(M17:M19)/COUNT(M17:M19))))</f>
        <v>No data</v>
      </c>
      <c r="W17" s="38" t="str">
        <f>IF(N17="No data", "No data", IF(N17="NA","NA",IF(N17="%","%", SUM(N17:N19)/COUNT(N17:N19))))</f>
        <v>No data</v>
      </c>
    </row>
    <row r="18" spans="7:23" ht="15" customHeight="1" x14ac:dyDescent="0.25">
      <c r="G18" s="42" t="str">
        <f>+'Audit Tool'!H30</f>
        <v>No data</v>
      </c>
      <c r="H18" s="42" t="str">
        <f>+'Audit Tool'!M30</f>
        <v>No data</v>
      </c>
      <c r="I18" s="42" t="str">
        <f>+'Audit Tool'!O30</f>
        <v>No data</v>
      </c>
      <c r="J18" s="49"/>
      <c r="K18" s="42" t="str">
        <f>+'Audit Tool'!W30</f>
        <v>No data</v>
      </c>
      <c r="L18" s="42" t="str">
        <f>+'Audit Tool'!AE30</f>
        <v>No data</v>
      </c>
      <c r="M18" s="42" t="str">
        <f>+'Audit Tool'!AJ30</f>
        <v>No data</v>
      </c>
      <c r="N18" s="42" t="str">
        <f>+'Audit Tool'!AM30</f>
        <v>No data</v>
      </c>
      <c r="O18" s="49"/>
    </row>
    <row r="19" spans="7:23" x14ac:dyDescent="0.25">
      <c r="G19" s="42" t="str">
        <f>+'Audit Tool'!I30</f>
        <v>No data</v>
      </c>
      <c r="I19" s="42" t="str">
        <f>+'Audit Tool'!P30</f>
        <v>No data</v>
      </c>
      <c r="J19" s="41"/>
      <c r="K19" s="42" t="str">
        <f>+'Audit Tool'!X30</f>
        <v>No data</v>
      </c>
      <c r="L19" s="42" t="str">
        <f>+'Audit Tool'!AF30</f>
        <v>No data</v>
      </c>
      <c r="M19" s="42" t="str">
        <f>+'Audit Tool'!AK30</f>
        <v>No data</v>
      </c>
      <c r="N19" s="42" t="str">
        <f>+'Audit Tool'!AN30</f>
        <v>No data</v>
      </c>
      <c r="O19" s="41"/>
    </row>
    <row r="20" spans="7:23" x14ac:dyDescent="0.25">
      <c r="G20" s="42" t="str">
        <f>+'Audit Tool'!J30</f>
        <v>No data</v>
      </c>
      <c r="I20" s="42" t="str">
        <f>+'Audit Tool'!Q30</f>
        <v>No data</v>
      </c>
      <c r="J20" s="41"/>
      <c r="K20" s="42" t="str">
        <f>+'Audit Tool'!Y30</f>
        <v>No data</v>
      </c>
      <c r="L20" s="42" t="str">
        <f>+'Audit Tool'!AG30</f>
        <v>No data</v>
      </c>
      <c r="M20" s="41"/>
      <c r="N20" s="41"/>
      <c r="O20" s="41"/>
    </row>
    <row r="21" spans="7:23" x14ac:dyDescent="0.25">
      <c r="I21" s="42" t="str">
        <f>+'Audit Tool'!R30</f>
        <v>No data</v>
      </c>
      <c r="J21" s="41"/>
      <c r="K21" s="42" t="str">
        <f>+'Audit Tool'!Z30</f>
        <v>No data</v>
      </c>
      <c r="L21" s="42" t="str">
        <f>+'Audit Tool'!AH30</f>
        <v>No data</v>
      </c>
      <c r="M21" s="41"/>
      <c r="N21" s="41"/>
      <c r="O21" s="41"/>
    </row>
    <row r="22" spans="7:23" x14ac:dyDescent="0.25">
      <c r="I22" s="42" t="str">
        <f>+'Audit Tool'!S30</f>
        <v>No data</v>
      </c>
      <c r="J22" s="41"/>
      <c r="K22" s="42" t="str">
        <f>+'Audit Tool'!AA30</f>
        <v>No data</v>
      </c>
      <c r="L22" s="41"/>
      <c r="M22" s="41"/>
      <c r="N22" s="41"/>
      <c r="O22" s="41"/>
    </row>
    <row r="23" spans="7:23" ht="15" customHeight="1" x14ac:dyDescent="0.25">
      <c r="I23" s="42" t="str">
        <f>+'Audit Tool'!T30</f>
        <v>No data</v>
      </c>
      <c r="J23" s="41"/>
      <c r="K23" s="42" t="str">
        <f>+'Audit Tool'!AB30</f>
        <v>No data</v>
      </c>
      <c r="L23" s="41"/>
      <c r="M23" s="41"/>
      <c r="N23" s="41"/>
      <c r="O23" s="41"/>
    </row>
    <row r="24" spans="7:23" x14ac:dyDescent="0.25">
      <c r="I24" s="3"/>
      <c r="J24" s="3"/>
      <c r="K24" s="42" t="str">
        <f>+'Audit Tool'!AC30</f>
        <v>No data</v>
      </c>
      <c r="L24" s="41"/>
      <c r="M24" s="41"/>
      <c r="N24" s="41"/>
      <c r="O24" s="41"/>
    </row>
    <row r="25" spans="7:23" x14ac:dyDescent="0.25">
      <c r="I25" s="3"/>
      <c r="K25" s="3"/>
      <c r="L25" s="3"/>
      <c r="M25" s="3"/>
      <c r="N25" s="3"/>
      <c r="O25" s="3"/>
    </row>
    <row r="26" spans="7:23" x14ac:dyDescent="0.25">
      <c r="I26" s="41"/>
      <c r="K26" s="3"/>
      <c r="L26" s="3"/>
      <c r="M26" s="3"/>
      <c r="N26" s="3"/>
      <c r="O26" s="3"/>
    </row>
    <row r="27" spans="7:23" x14ac:dyDescent="0.25">
      <c r="I27" s="3"/>
    </row>
    <row r="30" spans="7:23" x14ac:dyDescent="0.25">
      <c r="G30" s="3"/>
      <c r="H30" s="3"/>
      <c r="J30" s="3"/>
    </row>
    <row r="33" spans="7:15" x14ac:dyDescent="0.25">
      <c r="G33" s="3"/>
      <c r="H33" s="3"/>
      <c r="I33" s="3"/>
      <c r="J33" s="3"/>
    </row>
    <row r="34" spans="7:15" x14ac:dyDescent="0.25">
      <c r="G34" s="3"/>
      <c r="H34" s="3"/>
      <c r="J34" s="3"/>
      <c r="K34" s="3"/>
      <c r="L34" s="3"/>
      <c r="M34" s="3"/>
      <c r="N34" s="3"/>
      <c r="O34" s="3"/>
    </row>
    <row r="35" spans="7:15" x14ac:dyDescent="0.25">
      <c r="G35" s="3"/>
      <c r="H35" s="3"/>
      <c r="J35" s="3"/>
      <c r="K35" s="3"/>
      <c r="L35" s="3"/>
      <c r="M35" s="3"/>
      <c r="N35" s="3"/>
      <c r="O35" s="3"/>
    </row>
    <row r="36" spans="7:15" x14ac:dyDescent="0.25">
      <c r="G36" s="3"/>
      <c r="H36" s="3"/>
      <c r="I36" s="3"/>
      <c r="J36" s="3"/>
      <c r="K36" s="3"/>
      <c r="L36" s="3"/>
      <c r="M36" s="3"/>
      <c r="N36" s="3"/>
      <c r="O36" s="3"/>
    </row>
    <row r="37" spans="7:15" x14ac:dyDescent="0.25">
      <c r="G37" s="3"/>
      <c r="H37" s="3"/>
      <c r="I37" s="3"/>
      <c r="J37" s="3"/>
      <c r="K37" s="3"/>
      <c r="L37" s="3"/>
      <c r="M37" s="3"/>
      <c r="N37" s="3"/>
      <c r="O37" s="3"/>
    </row>
    <row r="38" spans="7:15" x14ac:dyDescent="0.25">
      <c r="G38" s="3"/>
      <c r="H38" s="41"/>
      <c r="I38" s="3"/>
      <c r="J38" s="3"/>
      <c r="K38" s="3"/>
      <c r="L38" s="3"/>
      <c r="M38" s="3"/>
      <c r="N38" s="3"/>
      <c r="O38" s="3"/>
    </row>
    <row r="39" spans="7:15" x14ac:dyDescent="0.25">
      <c r="H39" s="40"/>
      <c r="I39" s="3"/>
      <c r="K39" s="3"/>
      <c r="L39" s="3"/>
      <c r="M39" s="3"/>
      <c r="N39" s="3"/>
      <c r="O39" s="3"/>
    </row>
    <row r="40" spans="7:15" x14ac:dyDescent="0.25">
      <c r="H40" s="40"/>
      <c r="I40" s="3"/>
      <c r="K40" s="3"/>
      <c r="L40" s="3"/>
      <c r="M40" s="3"/>
      <c r="N40" s="3"/>
      <c r="O40" s="3"/>
    </row>
    <row r="41" spans="7:15" x14ac:dyDescent="0.25">
      <c r="I41" s="3"/>
    </row>
    <row r="43" spans="7:15" x14ac:dyDescent="0.25">
      <c r="H43" s="40"/>
    </row>
    <row r="44" spans="7:15" x14ac:dyDescent="0.25">
      <c r="H44" s="40"/>
    </row>
  </sheetData>
  <mergeCells count="9">
    <mergeCell ref="G2:J2"/>
    <mergeCell ref="G15:J15"/>
    <mergeCell ref="P15:S15"/>
    <mergeCell ref="S3:S7"/>
    <mergeCell ref="P3:R7"/>
    <mergeCell ref="P8:R8"/>
    <mergeCell ref="P9:R9"/>
    <mergeCell ref="P10:R10"/>
    <mergeCell ref="G13:K13"/>
  </mergeCells>
  <conditionalFormatting sqref="P17:W17">
    <cfRule type="cellIs" dxfId="2" priority="1" operator="between">
      <formula>0</formula>
      <formula>49</formula>
    </cfRule>
    <cfRule type="cellIs" dxfId="1" priority="2" operator="between">
      <formula>50</formula>
      <formula>99</formula>
    </cfRule>
    <cfRule type="cellIs" dxfId="0" priority="4" operator="equal">
      <formula>100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1"/>
  <sheetViews>
    <sheetView zoomScaleNormal="100" workbookViewId="0">
      <selection activeCell="A4" sqref="A4"/>
    </sheetView>
  </sheetViews>
  <sheetFormatPr defaultColWidth="9.140625" defaultRowHeight="15.75" x14ac:dyDescent="0.25"/>
  <cols>
    <col min="1" max="1" width="26.7109375" style="72" customWidth="1"/>
    <col min="2" max="2" width="141.85546875" style="9" customWidth="1"/>
    <col min="3" max="16384" width="9.140625" style="2"/>
  </cols>
  <sheetData>
    <row r="1" spans="1:8" ht="36.75" customHeight="1" x14ac:dyDescent="0.25">
      <c r="A1" s="186" t="s">
        <v>5</v>
      </c>
      <c r="B1" s="75" t="s">
        <v>185</v>
      </c>
    </row>
    <row r="2" spans="1:8" ht="21" customHeight="1" x14ac:dyDescent="0.25">
      <c r="A2" s="187"/>
      <c r="B2" s="106" t="s">
        <v>159</v>
      </c>
    </row>
    <row r="3" spans="1:8" s="4" customFormat="1" ht="31.5" x14ac:dyDescent="0.25">
      <c r="A3" s="70" t="s">
        <v>66</v>
      </c>
      <c r="B3" s="135" t="s">
        <v>68</v>
      </c>
    </row>
    <row r="4" spans="1:8" s="4" customFormat="1" ht="74.25" customHeight="1" x14ac:dyDescent="0.25">
      <c r="A4" s="74">
        <v>4</v>
      </c>
      <c r="B4" s="109" t="s">
        <v>177</v>
      </c>
    </row>
    <row r="5" spans="1:8" ht="110.25" x14ac:dyDescent="0.25">
      <c r="A5" s="74">
        <v>5</v>
      </c>
      <c r="B5" s="109" t="s">
        <v>183</v>
      </c>
    </row>
    <row r="6" spans="1:8" ht="126" customHeight="1" x14ac:dyDescent="0.25">
      <c r="A6" s="71">
        <v>6</v>
      </c>
      <c r="B6" s="109" t="s">
        <v>182</v>
      </c>
    </row>
    <row r="7" spans="1:8" ht="73.5" customHeight="1" x14ac:dyDescent="0.25">
      <c r="A7" s="71">
        <v>7</v>
      </c>
      <c r="B7" s="109" t="s">
        <v>181</v>
      </c>
      <c r="C7" s="86"/>
      <c r="D7" s="86"/>
      <c r="E7" s="86"/>
      <c r="F7" s="86"/>
    </row>
    <row r="8" spans="1:8" ht="207" customHeight="1" x14ac:dyDescent="0.25">
      <c r="A8" s="71">
        <v>8</v>
      </c>
      <c r="B8" s="109" t="s">
        <v>178</v>
      </c>
      <c r="C8" s="86"/>
      <c r="D8" s="86"/>
      <c r="E8" s="86"/>
      <c r="F8" s="86"/>
      <c r="G8" s="86"/>
      <c r="H8" s="86"/>
    </row>
    <row r="9" spans="1:8" ht="171" customHeight="1" x14ac:dyDescent="0.25">
      <c r="A9" s="74">
        <v>9</v>
      </c>
      <c r="B9" s="109" t="s">
        <v>179</v>
      </c>
    </row>
    <row r="10" spans="1:8" ht="162.75" customHeight="1" x14ac:dyDescent="0.25">
      <c r="A10" s="71">
        <v>10</v>
      </c>
      <c r="B10" s="108" t="s">
        <v>180</v>
      </c>
      <c r="C10" s="86"/>
      <c r="D10" s="86"/>
      <c r="E10" s="86"/>
      <c r="F10" s="86"/>
      <c r="G10" s="86"/>
    </row>
    <row r="11" spans="1:8" ht="133.5" customHeight="1" thickBot="1" x14ac:dyDescent="0.3">
      <c r="A11" s="94">
        <v>11</v>
      </c>
      <c r="B11" s="107" t="s">
        <v>184</v>
      </c>
    </row>
  </sheetData>
  <mergeCells count="1">
    <mergeCell ref="A1:A2"/>
  </mergeCells>
  <hyperlinks>
    <hyperlink ref="B2" r:id="rId1" display="https://ncepod.org.uk/2024endometriosis" xr:uid="{4C8C2D74-6504-42CC-A715-F96EA8C72C66}"/>
  </hyperlinks>
  <pageMargins left="0.70866141732283472" right="0.70866141732283472" top="0.74803149606299213" bottom="0.74803149606299213" header="0.31496062992125984" footer="0.31496062992125984"/>
  <pageSetup paperSize="9" scale="61"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M23"/>
  <sheetViews>
    <sheetView workbookViewId="0"/>
  </sheetViews>
  <sheetFormatPr defaultRowHeight="15" x14ac:dyDescent="0.25"/>
  <cols>
    <col min="1" max="1" width="31.85546875" bestFit="1" customWidth="1"/>
    <col min="3" max="3" width="33" bestFit="1" customWidth="1"/>
    <col min="5" max="5" width="41.7109375" bestFit="1" customWidth="1"/>
    <col min="9" max="9" width="74.7109375" bestFit="1" customWidth="1"/>
    <col min="11" max="11" width="64.42578125" bestFit="1" customWidth="1"/>
    <col min="13" max="13" width="64.42578125" bestFit="1" customWidth="1"/>
  </cols>
  <sheetData>
    <row r="1" spans="1:13" x14ac:dyDescent="0.25">
      <c r="A1" s="13" t="s">
        <v>58</v>
      </c>
    </row>
    <row r="3" spans="1:13" x14ac:dyDescent="0.25">
      <c r="A3" t="s">
        <v>44</v>
      </c>
      <c r="C3" t="s">
        <v>26</v>
      </c>
      <c r="E3" t="s">
        <v>6</v>
      </c>
      <c r="G3" t="s">
        <v>28</v>
      </c>
      <c r="I3" t="s">
        <v>45</v>
      </c>
      <c r="K3" t="s">
        <v>29</v>
      </c>
      <c r="M3" t="s">
        <v>30</v>
      </c>
    </row>
    <row r="4" spans="1:13" x14ac:dyDescent="0.25">
      <c r="A4" t="s">
        <v>46</v>
      </c>
      <c r="C4" t="s">
        <v>51</v>
      </c>
      <c r="E4" t="s">
        <v>7</v>
      </c>
      <c r="G4" t="s">
        <v>7</v>
      </c>
      <c r="I4" t="s">
        <v>7</v>
      </c>
      <c r="K4" t="s">
        <v>7</v>
      </c>
      <c r="M4" t="s">
        <v>7</v>
      </c>
    </row>
    <row r="5" spans="1:13" x14ac:dyDescent="0.25">
      <c r="A5" t="s">
        <v>8</v>
      </c>
      <c r="C5" t="s">
        <v>50</v>
      </c>
      <c r="E5" t="s">
        <v>9</v>
      </c>
      <c r="G5" t="s">
        <v>9</v>
      </c>
      <c r="I5" t="s">
        <v>9</v>
      </c>
      <c r="K5" t="s">
        <v>9</v>
      </c>
      <c r="M5" t="s">
        <v>9</v>
      </c>
    </row>
    <row r="6" spans="1:13" x14ac:dyDescent="0.25">
      <c r="E6" t="s">
        <v>52</v>
      </c>
      <c r="I6" t="s">
        <v>61</v>
      </c>
      <c r="K6" t="s">
        <v>64</v>
      </c>
      <c r="M6" t="s">
        <v>62</v>
      </c>
    </row>
    <row r="9" spans="1:13" x14ac:dyDescent="0.25">
      <c r="A9" t="s">
        <v>31</v>
      </c>
      <c r="C9" t="s">
        <v>47</v>
      </c>
      <c r="E9" t="s">
        <v>48</v>
      </c>
      <c r="G9" t="s">
        <v>49</v>
      </c>
    </row>
    <row r="10" spans="1:13" x14ac:dyDescent="0.25">
      <c r="A10" t="s">
        <v>7</v>
      </c>
      <c r="C10" t="s">
        <v>7</v>
      </c>
      <c r="E10" t="s">
        <v>7</v>
      </c>
      <c r="G10" t="s">
        <v>7</v>
      </c>
    </row>
    <row r="11" spans="1:13" x14ac:dyDescent="0.25">
      <c r="A11" t="s">
        <v>9</v>
      </c>
      <c r="C11" t="s">
        <v>9</v>
      </c>
      <c r="E11" t="s">
        <v>9</v>
      </c>
      <c r="G11" t="s">
        <v>9</v>
      </c>
    </row>
    <row r="12" spans="1:13" x14ac:dyDescent="0.25">
      <c r="A12" t="s">
        <v>54</v>
      </c>
      <c r="C12" t="s">
        <v>53</v>
      </c>
      <c r="E12" t="s">
        <v>63</v>
      </c>
      <c r="G12" t="s">
        <v>54</v>
      </c>
    </row>
    <row r="13" spans="1:13" x14ac:dyDescent="0.25">
      <c r="G13" t="s">
        <v>55</v>
      </c>
    </row>
    <row r="14" spans="1:13" x14ac:dyDescent="0.25">
      <c r="A14" t="s">
        <v>59</v>
      </c>
      <c r="C14" t="s">
        <v>60</v>
      </c>
    </row>
    <row r="15" spans="1:13" x14ac:dyDescent="0.25">
      <c r="A15" t="s">
        <v>7</v>
      </c>
      <c r="C15" t="s">
        <v>7</v>
      </c>
    </row>
    <row r="16" spans="1:13" x14ac:dyDescent="0.25">
      <c r="A16" t="s">
        <v>9</v>
      </c>
      <c r="C16" t="s">
        <v>9</v>
      </c>
    </row>
    <row r="17" spans="1:11" x14ac:dyDescent="0.25">
      <c r="A17" t="s">
        <v>56</v>
      </c>
      <c r="C17" t="s">
        <v>57</v>
      </c>
      <c r="K17" s="11"/>
    </row>
    <row r="18" spans="1:11" x14ac:dyDescent="0.25">
      <c r="K18" s="11"/>
    </row>
    <row r="19" spans="1:11" x14ac:dyDescent="0.25">
      <c r="K19" s="11"/>
    </row>
    <row r="20" spans="1:11" x14ac:dyDescent="0.25">
      <c r="K20" s="11"/>
    </row>
    <row r="21" spans="1:11" x14ac:dyDescent="0.25">
      <c r="K21" s="11"/>
    </row>
    <row r="22" spans="1:11" x14ac:dyDescent="0.25">
      <c r="A22" s="12"/>
      <c r="C22" s="12"/>
      <c r="H22" s="13"/>
    </row>
    <row r="23" spans="1:11" x14ac:dyDescent="0.25">
      <c r="H23" s="1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R7"/>
  <sheetViews>
    <sheetView workbookViewId="0">
      <selection activeCell="P3" sqref="P3"/>
    </sheetView>
  </sheetViews>
  <sheetFormatPr defaultColWidth="9.140625" defaultRowHeight="15" x14ac:dyDescent="0.25"/>
  <cols>
    <col min="1" max="1" width="16.140625" style="22" bestFit="1" customWidth="1"/>
    <col min="2" max="2" width="16.140625" style="22" customWidth="1"/>
    <col min="3" max="3" width="8.7109375" style="22" bestFit="1" customWidth="1"/>
    <col min="4" max="4" width="5.42578125" style="22" bestFit="1" customWidth="1"/>
    <col min="5" max="7" width="13.42578125" style="22" customWidth="1"/>
    <col min="8" max="8" width="9.140625" style="22"/>
    <col min="9" max="9" width="16.7109375" style="22" bestFit="1" customWidth="1"/>
    <col min="10" max="10" width="8.7109375" style="22" bestFit="1" customWidth="1"/>
    <col min="11" max="11" width="15.85546875" style="22" customWidth="1"/>
    <col min="12" max="12" width="8.7109375" style="22" bestFit="1" customWidth="1"/>
    <col min="13" max="15" width="14.42578125" style="22" customWidth="1"/>
    <col min="16" max="16" width="9.7109375" style="22" bestFit="1" customWidth="1"/>
    <col min="17" max="17" width="17" style="22" customWidth="1"/>
    <col min="18" max="18" width="9.7109375" style="22" bestFit="1" customWidth="1"/>
    <col min="19" max="19" width="13.42578125" style="22" customWidth="1"/>
    <col min="20" max="20" width="9.7109375" style="22" bestFit="1" customWidth="1"/>
    <col min="21" max="21" width="13.42578125" style="22" customWidth="1"/>
    <col min="22" max="22" width="9.7109375" style="22" bestFit="1" customWidth="1"/>
    <col min="23" max="23" width="13.42578125" style="22" customWidth="1"/>
    <col min="24" max="24" width="9.7109375" style="22" bestFit="1" customWidth="1"/>
    <col min="25" max="25" width="13.42578125" style="22" customWidth="1"/>
    <col min="26" max="26" width="10.7109375" style="22" bestFit="1" customWidth="1"/>
    <col min="27" max="27" width="19.85546875" style="22" customWidth="1"/>
    <col min="28" max="28" width="10.85546875" style="22" bestFit="1" customWidth="1"/>
    <col min="29" max="29" width="19.85546875" style="22" customWidth="1"/>
    <col min="30" max="30" width="9.7109375" style="22" bestFit="1" customWidth="1"/>
    <col min="31" max="31" width="19.85546875" style="22" customWidth="1"/>
    <col min="32" max="32" width="9.7109375" style="22" bestFit="1" customWidth="1"/>
    <col min="33" max="33" width="19.85546875" style="22" customWidth="1"/>
    <col min="34" max="34" width="9.7109375" style="22" bestFit="1" customWidth="1"/>
    <col min="35" max="35" width="19.85546875" style="22" customWidth="1"/>
    <col min="36" max="36" width="22.85546875" style="22" customWidth="1"/>
    <col min="37" max="37" width="9.140625" style="22"/>
    <col min="38" max="38" width="16.5703125" style="22" customWidth="1"/>
    <col min="39" max="41" width="9.140625" style="22"/>
    <col min="42" max="42" width="19.85546875" style="22" customWidth="1"/>
    <col min="43" max="43" width="9.140625" style="22"/>
    <col min="44" max="44" width="10.5703125" style="22" customWidth="1"/>
    <col min="45" max="16384" width="9.140625" style="22"/>
  </cols>
  <sheetData>
    <row r="1" spans="1:44" x14ac:dyDescent="0.25">
      <c r="A1" s="22" t="s">
        <v>25</v>
      </c>
      <c r="C1" s="22" t="s">
        <v>26</v>
      </c>
      <c r="E1" s="22" t="s">
        <v>6</v>
      </c>
      <c r="G1" s="22" t="s">
        <v>28</v>
      </c>
      <c r="I1" s="22" t="s">
        <v>45</v>
      </c>
      <c r="K1" s="22" t="s">
        <v>29</v>
      </c>
      <c r="M1" s="22" t="s">
        <v>174</v>
      </c>
      <c r="O1" s="22" t="s">
        <v>175</v>
      </c>
      <c r="Q1" s="22" t="s">
        <v>31</v>
      </c>
      <c r="S1" s="22" t="s">
        <v>47</v>
      </c>
      <c r="U1" s="22" t="s">
        <v>48</v>
      </c>
      <c r="W1" s="22" t="s">
        <v>49</v>
      </c>
      <c r="Y1" s="22" t="s">
        <v>59</v>
      </c>
      <c r="AA1" s="22" t="s">
        <v>60</v>
      </c>
      <c r="AC1" s="22" t="s">
        <v>100</v>
      </c>
      <c r="AE1" s="22" t="s">
        <v>109</v>
      </c>
      <c r="AG1" s="22" t="s">
        <v>110</v>
      </c>
      <c r="AI1" s="22" t="s">
        <v>111</v>
      </c>
      <c r="AL1" s="22" t="s">
        <v>122</v>
      </c>
      <c r="AP1" s="22" t="s">
        <v>109</v>
      </c>
      <c r="AR1" s="22" t="s">
        <v>110</v>
      </c>
    </row>
    <row r="2" spans="1:44" ht="30" x14ac:dyDescent="0.25">
      <c r="A2" s="99" t="s">
        <v>129</v>
      </c>
      <c r="C2" s="22" t="s">
        <v>7</v>
      </c>
      <c r="E2" s="22" t="s">
        <v>7</v>
      </c>
      <c r="G2" s="22" t="s">
        <v>7</v>
      </c>
      <c r="I2" s="22" t="s">
        <v>7</v>
      </c>
      <c r="K2" s="22" t="s">
        <v>7</v>
      </c>
      <c r="M2" s="22" t="s">
        <v>7</v>
      </c>
      <c r="O2" s="22" t="s">
        <v>7</v>
      </c>
      <c r="Q2" s="22" t="s">
        <v>94</v>
      </c>
      <c r="S2" s="22" t="s">
        <v>97</v>
      </c>
      <c r="U2" s="22" t="s">
        <v>97</v>
      </c>
      <c r="W2" s="22" t="s">
        <v>97</v>
      </c>
      <c r="Y2" s="22" t="s">
        <v>97</v>
      </c>
      <c r="AA2" s="22" t="s">
        <v>97</v>
      </c>
      <c r="AC2" s="22" t="s">
        <v>7</v>
      </c>
      <c r="AE2" s="22" t="s">
        <v>7</v>
      </c>
      <c r="AG2" s="22" t="s">
        <v>7</v>
      </c>
      <c r="AI2" s="22" t="s">
        <v>114</v>
      </c>
      <c r="AJ2" s="22" t="s">
        <v>112</v>
      </c>
      <c r="AL2" s="22" t="s">
        <v>125</v>
      </c>
      <c r="AP2" s="22" t="s">
        <v>7</v>
      </c>
      <c r="AR2" s="22">
        <v>0</v>
      </c>
    </row>
    <row r="3" spans="1:44" ht="75" x14ac:dyDescent="0.25">
      <c r="A3" s="99" t="s">
        <v>130</v>
      </c>
      <c r="C3" s="22" t="s">
        <v>9</v>
      </c>
      <c r="E3" s="22" t="s">
        <v>9</v>
      </c>
      <c r="G3" s="22" t="s">
        <v>9</v>
      </c>
      <c r="I3" s="22" t="s">
        <v>9</v>
      </c>
      <c r="K3" s="22" t="s">
        <v>9</v>
      </c>
      <c r="M3" s="22" t="s">
        <v>9</v>
      </c>
      <c r="O3" s="22" t="s">
        <v>9</v>
      </c>
      <c r="Q3" s="22" t="s">
        <v>95</v>
      </c>
      <c r="S3" s="22" t="s">
        <v>98</v>
      </c>
      <c r="U3" s="22" t="s">
        <v>98</v>
      </c>
      <c r="W3" s="22" t="s">
        <v>98</v>
      </c>
      <c r="Y3" s="22" t="s">
        <v>98</v>
      </c>
      <c r="AA3" s="22" t="s">
        <v>98</v>
      </c>
      <c r="AC3" s="22" t="s">
        <v>9</v>
      </c>
      <c r="AE3" s="22" t="s">
        <v>9</v>
      </c>
      <c r="AG3" s="22" t="s">
        <v>9</v>
      </c>
      <c r="AI3" s="22" t="s">
        <v>115</v>
      </c>
      <c r="AJ3" s="22" t="s">
        <v>113</v>
      </c>
      <c r="AL3" s="22" t="s">
        <v>126</v>
      </c>
      <c r="AN3" s="22" t="s">
        <v>123</v>
      </c>
      <c r="AP3" s="22" t="s">
        <v>9</v>
      </c>
      <c r="AR3" s="22">
        <v>1</v>
      </c>
    </row>
    <row r="4" spans="1:44" ht="60" x14ac:dyDescent="0.25">
      <c r="A4" s="22" t="s">
        <v>69</v>
      </c>
      <c r="E4" s="22" t="s">
        <v>27</v>
      </c>
      <c r="G4" s="22" t="s">
        <v>54</v>
      </c>
      <c r="I4" s="22" t="s">
        <v>87</v>
      </c>
      <c r="K4" s="22" t="s">
        <v>54</v>
      </c>
      <c r="M4" s="22" t="s">
        <v>90</v>
      </c>
      <c r="O4" s="22" t="s">
        <v>27</v>
      </c>
      <c r="Q4" s="22" t="s">
        <v>96</v>
      </c>
      <c r="S4" s="22" t="s">
        <v>9</v>
      </c>
      <c r="U4" s="22" t="s">
        <v>9</v>
      </c>
      <c r="W4" s="22" t="s">
        <v>9</v>
      </c>
      <c r="Y4" s="22" t="s">
        <v>9</v>
      </c>
      <c r="AA4" s="22" t="s">
        <v>9</v>
      </c>
      <c r="AC4" s="22" t="s">
        <v>54</v>
      </c>
      <c r="AE4" s="22" t="s">
        <v>79</v>
      </c>
      <c r="AG4" s="22" t="s">
        <v>79</v>
      </c>
      <c r="AI4" s="22" t="s">
        <v>116</v>
      </c>
      <c r="AL4" s="22" t="s">
        <v>9</v>
      </c>
      <c r="AP4" s="22" t="s">
        <v>124</v>
      </c>
      <c r="AR4" s="22">
        <v>2</v>
      </c>
    </row>
    <row r="5" spans="1:44" ht="30" x14ac:dyDescent="0.25">
      <c r="B5" s="23"/>
      <c r="K5" s="22" t="s">
        <v>27</v>
      </c>
      <c r="O5" s="22" t="s">
        <v>90</v>
      </c>
      <c r="S5" s="22" t="s">
        <v>54</v>
      </c>
      <c r="U5" s="22" t="s">
        <v>54</v>
      </c>
      <c r="W5" s="22" t="s">
        <v>90</v>
      </c>
      <c r="Y5" s="22" t="s">
        <v>90</v>
      </c>
      <c r="AA5" s="22" t="s">
        <v>54</v>
      </c>
      <c r="AC5" s="22" t="s">
        <v>27</v>
      </c>
      <c r="AG5" s="22" t="s">
        <v>27</v>
      </c>
      <c r="AP5" s="22" t="s">
        <v>79</v>
      </c>
      <c r="AR5" s="22">
        <v>3</v>
      </c>
    </row>
    <row r="6" spans="1:44" ht="30" x14ac:dyDescent="0.25">
      <c r="U6" s="22" t="s">
        <v>90</v>
      </c>
      <c r="Y6" s="22" t="s">
        <v>27</v>
      </c>
      <c r="AA6" s="22" t="s">
        <v>27</v>
      </c>
      <c r="AR6" s="22">
        <v>4</v>
      </c>
    </row>
    <row r="7" spans="1:44" x14ac:dyDescent="0.25">
      <c r="AR7" s="22">
        <v>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7F31A837646BE46888C0A619E6F040C" ma:contentTypeVersion="2" ma:contentTypeDescription="Create a new document." ma:contentTypeScope="" ma:versionID="acc7201313e85d45ef5d1e10334a2f43">
  <xsd:schema xmlns:xsd="http://www.w3.org/2001/XMLSchema" xmlns:xs="http://www.w3.org/2001/XMLSchema" xmlns:p="http://schemas.microsoft.com/office/2006/metadata/properties" xmlns:ns3="3f376808-4d0a-4ac3-8d46-c4e525d4e993" targetNamespace="http://schemas.microsoft.com/office/2006/metadata/properties" ma:root="true" ma:fieldsID="ddb5e6d1e056ed69ac7115f6a90d9add" ns3:_="">
    <xsd:import namespace="3f376808-4d0a-4ac3-8d46-c4e525d4e993"/>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376808-4d0a-4ac3-8d46-c4e525d4e9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E18275D-06B0-4C65-98FE-F4FDA1D900AC}">
  <ds:schemaRefs>
    <ds:schemaRef ds:uri="http://schemas.microsoft.com/sharepoint/v3/contenttype/forms"/>
  </ds:schemaRefs>
</ds:datastoreItem>
</file>

<file path=customXml/itemProps2.xml><?xml version="1.0" encoding="utf-8"?>
<ds:datastoreItem xmlns:ds="http://schemas.openxmlformats.org/officeDocument/2006/customXml" ds:itemID="{C2C85C62-6518-4054-A3F6-A8AF6A504B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376808-4d0a-4ac3-8d46-c4e525d4e9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29509C-5226-4349-B58F-0A6C01B266BC}">
  <ds:schemaRefs>
    <ds:schemaRef ds:uri="http://purl.org/dc/terms/"/>
    <ds:schemaRef ds:uri="http://schemas.openxmlformats.org/package/2006/metadata/core-properties"/>
    <ds:schemaRef ds:uri="http://schemas.microsoft.com/office/2006/documentManagement/types"/>
    <ds:schemaRef ds:uri="3f376808-4d0a-4ac3-8d46-c4e525d4e99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Introduction</vt:lpstr>
      <vt:lpstr>Instructions</vt:lpstr>
      <vt:lpstr>Audit Tool</vt:lpstr>
      <vt:lpstr>Links</vt:lpstr>
      <vt:lpstr>Summary</vt:lpstr>
      <vt:lpstr>Recommendations</vt:lpstr>
      <vt:lpstr>Sheet7</vt:lpstr>
      <vt:lpstr>answer_sheet</vt:lpstr>
      <vt:lpstr>Sheet7!Answer1</vt:lpstr>
      <vt:lpstr>Answer1</vt:lpstr>
      <vt:lpstr>Answer10</vt:lpstr>
      <vt:lpstr>Answer11</vt:lpstr>
      <vt:lpstr>Answer12</vt:lpstr>
      <vt:lpstr>Sheet7!Answer2</vt:lpstr>
      <vt:lpstr>Sheet7!Answer3</vt:lpstr>
      <vt:lpstr>Answer3</vt:lpstr>
      <vt:lpstr>Answer4</vt:lpstr>
      <vt:lpstr>Answer5</vt:lpstr>
      <vt:lpstr>Answer6</vt:lpstr>
      <vt:lpstr>Answer7</vt:lpstr>
      <vt:lpstr>Answer8</vt:lpstr>
      <vt:lpstr>Answer9</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Protopapa</dc:creator>
  <cp:lastModifiedBy>Karen Protopapa</cp:lastModifiedBy>
  <cp:lastPrinted>2024-06-30T21:05:57Z</cp:lastPrinted>
  <dcterms:created xsi:type="dcterms:W3CDTF">2017-11-02T15:30:02Z</dcterms:created>
  <dcterms:modified xsi:type="dcterms:W3CDTF">2024-07-07T20:36:09Z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0x010100E7F31A837646BE46888C0A619E6F040C</vt:lpwstr>
  </property>
</Properties>
</file>